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2\"/>
    </mc:Choice>
  </mc:AlternateContent>
  <xr:revisionPtr revIDLastSave="0" documentId="13_ncr:1_{5610F0F1-3B71-49E9-AC27-54DD98CCC7A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0" l="1"/>
  <c r="B36" i="10"/>
  <c r="B157" i="11"/>
  <c r="B156" i="11"/>
  <c r="B44" i="7"/>
  <c r="B43" i="7"/>
  <c r="B60" i="6"/>
  <c r="B59" i="6"/>
  <c r="C52" i="8"/>
  <c r="C51" i="8"/>
  <c r="B56" i="5"/>
  <c r="B55" i="5"/>
  <c r="B104" i="4"/>
  <c r="B103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650" i="2"/>
  <c r="C149" i="11"/>
  <c r="H1305" i="2" s="1"/>
  <c r="E15" i="14"/>
  <c r="D15" i="14" s="1"/>
  <c r="H64" i="2"/>
  <c r="H977" i="2"/>
  <c r="E21" i="9"/>
  <c r="H985" i="2"/>
  <c r="C21" i="9"/>
  <c r="H921" i="2" s="1"/>
  <c r="H918" i="2"/>
  <c r="E82" i="9"/>
  <c r="H1119" i="2" s="1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I17" i="7"/>
  <c r="H354" i="2" s="1"/>
  <c r="C17" i="7"/>
  <c r="H222" i="2" s="1"/>
  <c r="H862" i="2"/>
  <c r="H48" i="2"/>
  <c r="H1193" i="2"/>
  <c r="F107" i="9"/>
  <c r="H1195" i="2" s="1"/>
  <c r="H438" i="2"/>
  <c r="M17" i="7"/>
  <c r="H442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 s="1"/>
  <c r="I27" i="10"/>
  <c r="H1294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716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C46" i="8"/>
  <c r="C48" i="8"/>
  <c r="H660" i="2"/>
  <c r="P43" i="8"/>
  <c r="H850" i="2"/>
  <c r="H848" i="2"/>
  <c r="H518" i="2"/>
  <c r="H987" i="2"/>
  <c r="M31" i="7"/>
  <c r="H456" i="2" s="1"/>
  <c r="H648" i="2"/>
  <c r="H667" i="2"/>
  <c r="H875" i="2"/>
  <c r="R34" i="8"/>
  <c r="H901" i="2"/>
  <c r="H871" i="2"/>
  <c r="H669" i="2"/>
  <c r="H655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B38" i="7" l="1"/>
  <c r="B50" i="5"/>
  <c r="B31" i="10"/>
  <c r="E87" i="9"/>
  <c r="H1124" i="2" s="1"/>
  <c r="D45" i="9"/>
  <c r="H974" i="2" s="1"/>
  <c r="E40" i="9"/>
  <c r="H1296" i="2"/>
  <c r="C79" i="11"/>
  <c r="H1300" i="2" s="1"/>
  <c r="J31" i="8"/>
  <c r="G30" i="8"/>
  <c r="H567" i="2" s="1"/>
  <c r="Q25" i="8"/>
  <c r="H863" i="2" s="1"/>
  <c r="N28" i="8"/>
  <c r="H772" i="2"/>
  <c r="H653" i="2"/>
  <c r="R25" i="8"/>
  <c r="H893" i="2" s="1"/>
  <c r="R24" i="8"/>
  <c r="H892" i="2" s="1"/>
  <c r="H652" i="2"/>
  <c r="H562" i="2"/>
  <c r="Q16" i="8"/>
  <c r="H856" i="2" s="1"/>
  <c r="Q15" i="8"/>
  <c r="H855" i="2" s="1"/>
  <c r="K43" i="8"/>
  <c r="H700" i="2" s="1"/>
  <c r="J13" i="8"/>
  <c r="H643" i="2" s="1"/>
  <c r="J16" i="8"/>
  <c r="J15" i="8"/>
  <c r="B40" i="7"/>
  <c r="B52" i="5"/>
  <c r="B100" i="4"/>
  <c r="G71" i="4"/>
  <c r="G79" i="4" s="1"/>
  <c r="D13" i="12" s="1"/>
  <c r="M34" i="7"/>
  <c r="H459" i="2" s="1"/>
  <c r="H240" i="2"/>
  <c r="H82" i="2"/>
  <c r="D31" i="7"/>
  <c r="H258" i="2" s="1"/>
  <c r="H244" i="2"/>
  <c r="D12" i="14"/>
  <c r="L18" i="7"/>
  <c r="H421" i="2" s="1"/>
  <c r="D14" i="14"/>
  <c r="G17" i="7"/>
  <c r="D13" i="14"/>
  <c r="G56" i="4"/>
  <c r="H87" i="2"/>
  <c r="C94" i="4"/>
  <c r="H71" i="2" s="1"/>
  <c r="J17" i="7"/>
  <c r="H376" i="2" s="1"/>
  <c r="H95" i="4"/>
  <c r="I31" i="7"/>
  <c r="L13" i="7"/>
  <c r="H416" i="2" s="1"/>
  <c r="F17" i="7"/>
  <c r="F31" i="7" s="1"/>
  <c r="D56" i="4"/>
  <c r="G31" i="5"/>
  <c r="C33" i="5" s="1"/>
  <c r="H144" i="2" s="1"/>
  <c r="D3" i="12"/>
  <c r="D15" i="12"/>
  <c r="C31" i="5"/>
  <c r="H143" i="2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E45" i="9"/>
  <c r="H1001" i="2"/>
  <c r="R31" i="8"/>
  <c r="H898" i="2" s="1"/>
  <c r="H658" i="2"/>
  <c r="J30" i="8"/>
  <c r="H657" i="2" s="1"/>
  <c r="Q28" i="8"/>
  <c r="H866" i="2" s="1"/>
  <c r="H776" i="2"/>
  <c r="R16" i="8"/>
  <c r="H886" i="2" s="1"/>
  <c r="H646" i="2"/>
  <c r="H645" i="2"/>
  <c r="R15" i="8"/>
  <c r="H885" i="2" s="1"/>
  <c r="H120" i="2"/>
  <c r="D11" i="12"/>
  <c r="D12" i="12"/>
  <c r="H124" i="2"/>
  <c r="D34" i="7"/>
  <c r="H261" i="2" s="1"/>
  <c r="H310" i="2"/>
  <c r="G31" i="7"/>
  <c r="H107" i="2"/>
  <c r="D5" i="12"/>
  <c r="D10" i="12"/>
  <c r="H390" i="2"/>
  <c r="I34" i="7"/>
  <c r="H371" i="2" s="1"/>
  <c r="H368" i="2"/>
  <c r="H288" i="2"/>
  <c r="D95" i="4"/>
  <c r="G33" i="5"/>
  <c r="H171" i="2" s="1"/>
  <c r="H170" i="2"/>
  <c r="G36" i="5"/>
  <c r="H174" i="2" s="1"/>
  <c r="C36" i="5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G34" i="7"/>
  <c r="H327" i="2" s="1"/>
  <c r="H324" i="2"/>
  <c r="D19" i="12"/>
  <c r="D8" i="12"/>
  <c r="G37" i="5"/>
  <c r="H147" i="2"/>
  <c r="C42" i="5"/>
  <c r="H153" i="2" s="1"/>
  <c r="C37" i="5"/>
  <c r="H175" i="2"/>
  <c r="G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C45" i="5"/>
  <c r="H156" i="2" s="1"/>
  <c r="C44" i="5"/>
  <c r="G45" i="5"/>
  <c r="H179" i="2" s="1"/>
  <c r="G44" i="5"/>
  <c r="H178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4" i="12" l="1"/>
  <c r="D23" i="12"/>
  <c r="D22" i="12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<sst xmlns="http://schemas.openxmlformats.org/spreadsheetml/2006/main" count="4309" uniqueCount="1004">
  <si>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</si>
  <si>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</si>
  <si>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</si>
  <si>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</si>
  <si>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</si>
  <si>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</si>
  <si>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</si>
  <si>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</si>
  <si>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</si>
  <si>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</si>
  <si>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</si>
  <si>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</si>
  <si>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</si>
  <si>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</si>
  <si>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</si>
  <si>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</si>
  <si>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</si>
  <si>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</si>
  <si>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</si>
  <si>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</si>
  <si>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</si>
  <si>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</si>
  <si>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</si>
  <si>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</si>
  <si>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</si>
  <si>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</si>
  <si>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</si>
  <si>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</si>
  <si>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</si>
  <si>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</si>
  <si>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</si>
  <si>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</si>
  <si>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</si>
  <si>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</si>
  <si>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</si>
  <si>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</si>
  <si>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</si>
  <si>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</si>
  <si>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</si>
  <si>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</si>
  <si>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</si>
  <si>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</si>
  <si>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</si>
  <si>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</si>
  <si>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</si>
  <si>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</si>
  <si>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</si>
  <si>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</si>
  <si>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</si>
  <si>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</si>
  <si>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</si>
  <si>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</si>
  <si>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</si>
  <si>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</si>
  <si>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</si>
  <si>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</si>
  <si>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</si>
  <si>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</si>
  <si>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</si>
  <si>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</si>
  <si>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</si>
  <si>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</si>
  <si>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</si>
  <si>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</si>
  <si>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</si>
  <si>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</si>
  <si>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</si>
  <si>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</si>
  <si>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</si>
  <si>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</si>
  <si>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</si>
  <si>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</si>
  <si>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</si>
  <si>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</si>
  <si>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</si>
  <si>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</si>
  <si>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</si>
  <si>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</si>
  <si>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</si>
  <si>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</si>
  <si>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</si>
  <si>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</si>
  <si>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</si>
  <si>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</si>
  <si>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</si>
  <si>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</si>
  <si>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</si>
  <si>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</si>
  <si>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</si>
  <si>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</si>
  <si>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</si>
  <si>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</si>
  <si>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</si>
  <si>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</si>
  <si>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</si>
  <si>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</si>
  <si>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</si>
  <si>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</si>
  <si>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</si>
  <si>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</si>
  <si>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</si>
  <si>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</si>
  <si>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</si>
  <si>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</si>
  <si>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</si>
  <si>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</si>
  <si>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</si>
  <si>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</si>
  <si>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</si>
  <si>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</si>
  <si>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</si>
  <si>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</si>
  <si>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</si>
  <si>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</si>
  <si>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</si>
  <si>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</si>
  <si>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</si>
  <si>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</si>
  <si>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</si>
  <si>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</si>
  <si>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</si>
  <si>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</si>
  <si>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</si>
  <si>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</si>
  <si>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</si>
  <si>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</si>
  <si>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</si>
  <si>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</si>
  <si>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</si>
  <si>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</si>
  <si>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</si>
  <si>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</si>
  <si>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</si>
  <si>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</si>
  <si>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</si>
  <si>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</si>
  <si>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</si>
  <si>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</si>
  <si>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</si>
  <si>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</si>
  <si>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</si>
  <si>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</si>
  <si>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</si>
  <si>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</si>
  <si>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</si>
  <si>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</si>
  <si>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</si>
  <si>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</si>
  <si>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</si>
  <si>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</si>
  <si>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</si>
  <si>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</si>
  <si>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</si>
  <si>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</si>
  <si>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</si>
  <si>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</si>
  <si>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</si>
  <si>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</si>
  <si>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</si>
  <si>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</si>
  <si>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</si>
  <si>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</si>
  <si>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</si>
  <si>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</si>
  <si>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</si>
  <si>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</si>
  <si>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</si>
  <si>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</si>
  <si>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</si>
  <si>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</si>
  <si>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</si>
  <si>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</si>
  <si>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</si>
  <si>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</si>
  <si>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</si>
  <si>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</si>
  <si>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</si>
  <si>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</si>
  <si>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</si>
  <si>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</si>
  <si>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</si>
  <si>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</si>
  <si>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</si>
  <si>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</si>
  <si>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</si>
  <si>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</si>
  <si>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</si>
  <si>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</si>
  <si>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</si>
  <si>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</si>
  <si>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</si>
  <si>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</si>
  <si>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</si>
  <si>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</si>
  <si>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</si>
  <si>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</si>
  <si>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</si>
  <si>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</si>
  <si>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</si>
  <si>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</si>
  <si>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</si>
  <si>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</si>
  <si>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</si>
  <si>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</si>
  <si>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</si>
  <si>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</si>
  <si>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</si>
  <si>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</si>
  <si>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</si>
  <si>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</si>
  <si>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</si>
  <si>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</si>
  <si>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</si>
  <si>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</si>
  <si>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</si>
  <si>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</si>
  <si>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</si>
  <si>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</si>
  <si>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</si>
  <si>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</si>
  <si>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</si>
  <si>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</si>
  <si>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</si>
  <si>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</si>
  <si>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</si>
  <si>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</si>
  <si>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</si>
  <si>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</si>
  <si>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</si>
  <si>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</si>
  <si>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</si>
  <si>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</si>
  <si>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</si>
  <si>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</si>
  <si>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</si>
  <si>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</si>
  <si>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</si>
  <si>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</si>
  <si>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</si>
  <si>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</si>
  <si>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</si>
  <si>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</si>
  <si>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</si>
  <si>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</si>
  <si>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</si>
  <si>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</si>
  <si>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</si>
  <si>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</si>
  <si>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</si>
  <si>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</si>
  <si>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</si>
  <si>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</si>
  <si>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</si>
  <si>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</si>
  <si>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</si>
  <si>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</si>
  <si>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</si>
  <si>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</si>
  <si>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</si>
  <si>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</si>
  <si>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</si>
  <si>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</si>
  <si>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</si>
  <si>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</si>
  <si>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</si>
  <si>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</si>
  <si>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</si>
  <si>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</si>
  <si>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</si>
  <si>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</si>
  <si>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</si>
  <si>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</si>
  <si>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</si>
  <si>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</si>
  <si>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</si>
  <si>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</si>
  <si>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</si>
  <si>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</si>
  <si>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</si>
  <si>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</si>
  <si>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</si>
  <si>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</si>
  <si>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</si>
  <si>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</si>
  <si>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</si>
  <si>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</si>
  <si>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</si>
  <si>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</si>
  <si>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</si>
  <si>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</si>
  <si>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</si>
  <si>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</si>
  <si>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</si>
  <si>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</si>
  <si>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</si>
  <si>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</si>
  <si>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</si>
  <si>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</si>
  <si>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</si>
  <si>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</si>
  <si>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</si>
  <si>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</si>
  <si>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</si>
  <si>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</si>
  <si>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</si>
  <si>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</si>
  <si>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</si>
  <si>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</si>
  <si>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</si>
  <si>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</si>
  <si>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</si>
  <si>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</si>
  <si>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</si>
  <si>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</si>
  <si>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</si>
  <si>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</si>
  <si>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</si>
  <si>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</si>
  <si>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</si>
  <si>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</si>
  <si>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</si>
  <si>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</si>
  <si>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</si>
  <si>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</si>
  <si>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</si>
  <si>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</si>
  <si>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</si>
  <si>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</si>
  <si>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</si>
  <si>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</si>
  <si>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</si>
  <si>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</si>
  <si>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</si>
  <si>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</si>
  <si>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</si>
  <si>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</si>
  <si>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</si>
  <si>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</si>
  <si>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</si>
  <si>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</si>
  <si>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</si>
  <si>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</si>
  <si>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</si>
  <si>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</si>
  <si>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</si>
  <si>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</si>
  <si>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</si>
  <si>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</si>
  <si>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</si>
  <si>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</si>
  <si>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</si>
  <si>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</si>
  <si>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</si>
  <si>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</si>
  <si>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</si>
  <si>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</si>
  <si>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</si>
  <si>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</si>
  <si>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</si>
  <si>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</si>
  <si>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</si>
  <si>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</si>
  <si>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</si>
  <si>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</si>
  <si>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</si>
  <si>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</si>
  <si>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</si>
  <si>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</si>
  <si>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</si>
  <si>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</si>
  <si>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</si>
  <si>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</si>
  <si>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</si>
  <si>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</si>
  <si>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</si>
  <si>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</si>
  <si>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</si>
  <si>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</si>
  <si>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</si>
  <si>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</si>
  <si>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</si>
  <si>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</si>
  <si>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</si>
  <si>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</si>
  <si>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</si>
  <si>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</si>
  <si>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</si>
  <si>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</si>
  <si>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</si>
  <si>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</si>
  <si>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</si>
  <si>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</si>
  <si>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</si>
  <si>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</si>
  <si>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</si>
  <si>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</si>
  <si>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</si>
  <si>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</si>
  <si>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</si>
  <si>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</si>
  <si>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</si>
  <si>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</si>
  <si>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</si>
  <si>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</si>
  <si>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</si>
  <si>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</si>
  <si>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</si>
  <si>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</si>
  <si>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</si>
  <si>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</si>
  <si>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</si>
  <si>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</si>
  <si>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</si>
  <si>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</si>
  <si>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</si>
  <si>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</si>
  <si>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</si>
  <si>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</si>
  <si>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</si>
  <si>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</si>
  <si>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</si>
  <si>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</si>
  <si>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</si>
  <si>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</si>
  <si>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</si>
  <si>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</si>
  <si>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</si>
  <si>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</si>
  <si>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</si>
  <si>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</si>
  <si>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</si>
  <si>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</si>
  <si>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</si>
  <si>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</si>
  <si>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</si>
  <si>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</si>
  <si>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</si>
  <si>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</si>
  <si>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</si>
  <si>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</si>
  <si>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</si>
  <si>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</si>
  <si>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</si>
  <si>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</si>
  <si>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</si>
  <si>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</si>
  <si>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</si>
  <si>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</si>
  <si>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</si>
  <si>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</si>
  <si>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</si>
  <si>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</si>
  <si>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</si>
  <si>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</si>
  <si>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</si>
  <si>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</si>
  <si>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</si>
  <si>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</si>
  <si>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</si>
  <si>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</si>
  <si>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</si>
  <si>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</si>
  <si>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</si>
  <si>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</si>
  <si>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</si>
  <si>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</si>
  <si>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</si>
  <si>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</si>
  <si>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</si>
  <si>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</si>
  <si>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</si>
  <si>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</si>
  <si>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</si>
  <si>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</si>
  <si>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</si>
  <si>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</si>
  <si>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</si>
  <si>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</si>
  <si>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</si>
  <si>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</si>
  <si>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</si>
  <si>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</si>
  <si>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</si>
  <si>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</si>
  <si>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</si>
  <si>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</si>
  <si>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</si>
  <si>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</si>
  <si>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</si>
  <si>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</si>
  <si>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</si>
  <si>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</si>
  <si>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</si>
  <si>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</si>
  <si>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</si>
  <si>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</si>
  <si>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</si>
  <si>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</si>
  <si>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</si>
  <si>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</si>
  <si>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</si>
  <si>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</si>
  <si>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</si>
  <si>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</si>
  <si>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</si>
  <si>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</si>
  <si>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</si>
  <si>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</si>
  <si>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</si>
  <si>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</si>
  <si>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</si>
  <si>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</si>
  <si>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</si>
  <si>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</si>
  <si>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</si>
  <si>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</si>
  <si>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</si>
  <si>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</si>
  <si>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</si>
  <si>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</si>
  <si>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</si>
  <si>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</si>
  <si>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</si>
  <si>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</si>
  <si>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</si>
  <si>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</si>
  <si>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</si>
  <si>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</si>
  <si>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</si>
  <si>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</si>
  <si>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</si>
  <si>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</si>
  <si>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</si>
  <si>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</si>
  <si>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</si>
  <si>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</si>
  <si>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</si>
  <si>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</si>
  <si>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</si>
  <si>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</si>
  <si>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</si>
  <si>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</si>
  <si>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</si>
  <si>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</si>
  <si>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</si>
  <si>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</si>
  <si>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</si>
  <si>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</si>
  <si>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</si>
  <si>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</si>
  <si>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</si>
  <si>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</si>
  <si>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</si>
  <si>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</si>
  <si>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</si>
  <si>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</si>
  <si>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</si>
  <si>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</si>
  <si>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</si>
  <si>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</si>
  <si>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</si>
  <si>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</si>
  <si>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</si>
  <si>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</si>
  <si>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</si>
  <si>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</si>
  <si>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</si>
  <si>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</si>
  <si>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</si>
  <si>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</si>
  <si>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</si>
  <si>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</si>
  <si>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</si>
  <si>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</si>
  <si>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</si>
  <si>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</si>
  <si>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</si>
  <si>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</si>
  <si>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</si>
  <si>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</si>
  <si>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</si>
  <si>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</si>
  <si>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</si>
  <si>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</si>
  <si>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</si>
  <si>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</si>
  <si>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</si>
  <si>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</si>
  <si>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</si>
  <si>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</si>
  <si>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</si>
  <si>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</si>
  <si>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</si>
  <si>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</si>
  <si>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</si>
  <si>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</si>
  <si>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</si>
  <si>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</si>
  <si>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</si>
  <si>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</si>
  <si>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</si>
  <si>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</si>
  <si>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</si>
  <si>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</si>
  <si>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</si>
  <si>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</si>
  <si>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</si>
  <si>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</si>
  <si>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</si>
  <si>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</si>
  <si>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</si>
  <si>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</si>
  <si>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</si>
  <si>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</si>
  <si>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</si>
  <si>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</si>
  <si>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</si>
  <si>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</si>
  <si>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</si>
  <si>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</si>
  <si>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</si>
  <si>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</si>
  <si>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</si>
  <si>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</si>
  <si>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</si>
  <si>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</si>
  <si>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</si>
  <si>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</si>
  <si>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</si>
  <si>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</si>
  <si>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</si>
  <si>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</si>
  <si>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</si>
  <si>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</si>
  <si>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</si>
  <si>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</si>
  <si>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</si>
  <si>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</si>
  <si>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</si>
  <si>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</si>
  <si>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</si>
  <si>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</si>
  <si>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</si>
  <si>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</si>
  <si>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</si>
  <si>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</si>
  <si>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</si>
  <si>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</si>
  <si>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</si>
  <si>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</si>
  <si>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</si>
  <si>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</si>
  <si>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</si>
  <si>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</si>
  <si>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</si>
  <si>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</si>
  <si>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</si>
  <si>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</si>
  <si>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</si>
  <si>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</si>
  <si>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</si>
  <si>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</si>
  <si>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</si>
  <si>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</si>
  <si>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</si>
  <si>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</si>
  <si>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</si>
  <si>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</si>
  <si>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</si>
  <si>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</si>
  <si>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</si>
  <si>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</si>
  <si>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</si>
  <si>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</si>
  <si>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</si>
  <si>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</si>
  <si>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</si>
  <si>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</si>
  <si>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</si>
  <si>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</si>
  <si>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</si>
  <si>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</si>
  <si>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</si>
  <si>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</si>
  <si>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</si>
  <si>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</si>
  <si>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</si>
  <si>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</si>
  <si>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</si>
  <si>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</si>
  <si>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</si>
  <si>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</si>
  <si>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</si>
  <si>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</si>
  <si>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</si>
  <si>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</si>
  <si>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</si>
  <si>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</si>
  <si>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</si>
  <si>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</si>
  <si>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</si>
  <si>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</si>
  <si>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</si>
  <si>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</si>
  <si>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</si>
  <si>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</si>
  <si>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</si>
  <si>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</si>
  <si>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</si>
  <si>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</si>
  <si>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</si>
  <si>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</si>
  <si>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</si>
  <si>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</si>
  <si>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</si>
  <si>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</si>
  <si>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</si>
  <si>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</si>
  <si>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</si>
  <si>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</si>
  <si>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</si>
  <si>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</si>
  <si>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</si>
  <si>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</si>
  <si>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</si>
  <si>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</si>
  <si>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</si>
  <si>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</si>
  <si>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</si>
  <si>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</si>
  <si>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</si>
  <si>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</si>
  <si>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</si>
  <si>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</si>
  <si>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</si>
  <si>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</si>
  <si>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</si>
  <si>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</si>
  <si>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</si>
  <si>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</si>
  <si>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</si>
  <si>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</si>
  <si>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</si>
  <si>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</si>
  <si>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</si>
  <si>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</si>
  <si>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</si>
  <si>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</si>
  <si>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</si>
  <si>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</si>
  <si>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</si>
  <si>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</si>
  <si>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</si>
  <si>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</si>
  <si>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</si>
  <si>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</si>
  <si>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</si>
  <si>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</si>
  <si>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</si>
  <si>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</si>
  <si>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</si>
  <si>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</si>
  <si>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</si>
  <si>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</si>
  <si>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</si>
  <si>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</si>
  <si>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</si>
  <si>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</si>
  <si>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</si>
  <si>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</si>
  <si>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</si>
  <si>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</si>
  <si>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</si>
  <si>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</si>
  <si>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</si>
  <si>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</si>
  <si>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</si>
  <si>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</si>
  <si>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</si>
  <si>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</si>
  <si>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</si>
  <si>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</si>
  <si>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</si>
  <si>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</si>
  <si>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</si>
  <si>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</si>
  <si>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</si>
  <si>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</si>
  <si>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</si>
  <si>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</si>
  <si>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</si>
  <si>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</si>
  <si>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</si>
  <si>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</si>
  <si>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</si>
  <si>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</si>
  <si>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</si>
  <si>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</si>
  <si>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</si>
  <si>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</si>
  <si>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</si>
  <si>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</si>
  <si>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</si>
  <si>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</si>
  <si>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</si>
  <si>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</si>
  <si>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</si>
  <si>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</si>
  <si>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</si>
  <si>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</si>
  <si>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</si>
  <si>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</si>
  <si>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</si>
  <si>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</si>
  <si>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</si>
  <si>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</si>
  <si>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</si>
  <si>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</si>
  <si>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</si>
  <si>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</si>
  <si>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</si>
  <si>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</si>
  <si>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</si>
  <si>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</si>
  <si>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</si>
  <si>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</si>
  <si>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</si>
  <si>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</si>
  <si>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</si>
  <si>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</si>
  <si>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</si>
  <si>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</si>
  <si>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</si>
  <si>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</si>
  <si>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</si>
  <si>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</si>
  <si>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</si>
  <si>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</si>
  <si>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</si>
  <si>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</si>
  <si>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</si>
  <si>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</si>
  <si>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</si>
  <si>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</si>
  <si>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</si>
  <si>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</si>
  <si>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</si>
  <si>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</si>
  <si>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</si>
  <si>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</si>
  <si>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</si>
  <si>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</si>
  <si>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</si>
  <si>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</si>
  <si>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</si>
  <si>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</si>
  <si>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</si>
  <si>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</si>
  <si>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</si>
  <si>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</si>
  <si>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</si>
  <si>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</si>
  <si>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</si>
  <si>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</si>
  <si>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</si>
  <si>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</si>
  <si>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</si>
  <si>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</si>
  <si>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</si>
  <si>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</si>
  <si>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</si>
  <si>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</si>
  <si>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</si>
  <si>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</si>
  <si>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</si>
  <si>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</si>
  <si>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</si>
  <si>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</si>
  <si>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</si>
  <si>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</si>
  <si>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</si>
  <si>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</si>
  <si>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</si>
  <si>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</si>
  <si>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</si>
  <si>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</si>
  <si>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</si>
  <si>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</si>
  <si>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</si>
  <si>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</si>
  <si>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</si>
  <si>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</si>
  <si>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</si>
  <si>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</si>
  <si>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</si>
  <si>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</si>
  <si>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</si>
  <si>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</si>
  <si>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</si>
  <si>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</si>
  <si>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</si>
  <si>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</si>
  <si>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</si>
  <si>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</si>
  <si>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</si>
  <si>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</si>
  <si>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</si>
  <si>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</si>
  <si>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</si>
  <si>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</si>
  <si>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</si>
  <si>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</si>
  <si>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</si>
  <si>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</si>
  <si>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</si>
  <si>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</si>
  <si>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</si>
  <si>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</si>
  <si>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</si>
  <si>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</si>
  <si>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</si>
  <si>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</si>
  <si>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</si>
  <si>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</si>
  <si>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</si>
  <si>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</si>
  <si>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</si>
  <si>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</si>
  <si>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</si>
  <si>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</si>
  <si>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</si>
  <si>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</si>
  <si>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</si>
  <si>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</si>
  <si>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</si>
  <si>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</si>
  <si>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</si>
  <si>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</si>
  <si>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</si>
  <si>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</si>
  <si>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</si>
  <si>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</si>
  <si>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</si>
  <si>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</si>
  <si>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</si>
  <si>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</si>
  <si>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</si>
  <si>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</si>
  <si>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</si>
  <si>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</si>
  <si>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</si>
  <si>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</si>
  <si>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</si>
  <si>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</si>
  <si>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</si>
  <si>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</si>
  <si>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</si>
  <si>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</si>
  <si>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</si>
  <si>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</si>
  <si>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</si>
  <si>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</si>
  <si>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</si>
  <si>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</si>
  <si>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</si>
  <si>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</si>
  <si>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</si>
  <si>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</si>
  <si>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</si>
  <si>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</si>
  <si>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</si>
  <si>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</si>
  <si>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</si>
  <si>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</si>
  <si>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</si>
  <si>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</si>
  <si>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</si>
  <si>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</si>
  <si>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</si>
  <si>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</si>
  <si>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</si>
  <si>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</si>
  <si>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</si>
  <si>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</si>
  <si>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</si>
  <si>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</si>
  <si>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</si>
  <si>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</si>
  <si>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</si>
  <si>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</si>
  <si>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</si>
  <si>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</si>
  <si>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</si>
  <si>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</si>
  <si>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</si>
  <si>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</si>
  <si>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</si>
  <si>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</si>
  <si>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</si>
  <si>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</si>
  <si>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</si>
  <si>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</si>
  <si>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</si>
  <si>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1 "Топлофикация-Русе"АД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</si>
</sst>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85" zoomScaleNormal="100" zoomScaleSheetLayoutView="85" workbookViewId="0">
      <selection activeCell="G20" sqref="G20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8">
        <v>1</v>
      </c>
      <c r="AA1" s="619">
        <f>IF(ISBLANK(_endDate),"",_endDate)</f>
        <v>45838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45855</v>
      </c>
    </row>
    <row r="3" spans="1:27">
      <c r="A3" s="603" t="s">
        <v>2</v>
      </c>
      <c r="B3" s="604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Симеон Николаев Чорбаджиев</v>
      </c>
    </row>
    <row r="4" spans="1:27">
      <c r="A4" s="601" t="s">
        <v>3</v>
      </c>
      <c r="B4" s="602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5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4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4">
        <v>45838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4">
        <v>45855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5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3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5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3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3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3" t="s">
        <v>994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3" t="s">
        <v>995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3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5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5" t="s">
        <v>997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8" t="s">
        <v>998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999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1000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5" t="s">
        <v>1001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5" t="s">
        <v>1002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30.06.2025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228244</v>
      </c>
      <c r="D6" s="624">
        <f t="shared" ref="D6:D15" si="0">C6-E6</f>
        <v>0</v>
      </c>
      <c r="E6" s="595">
        <f>'1-Баланс'!G95</f>
        <v>228244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34371</v>
      </c>
      <c r="D7" s="624">
        <f t="shared" si="0"/>
        <v>13859</v>
      </c>
      <c r="E7" s="595">
        <f>'1-Баланс'!G18</f>
        <v>20512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-25080</v>
      </c>
      <c r="D8" s="624">
        <f t="shared" si="0"/>
        <v>0</v>
      </c>
      <c r="E8" s="595">
        <f>ABS('2-Отчет за доходите'!C44)-ABS('2-Отчет за доходите'!G44)</f>
        <v>-25080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396</v>
      </c>
      <c r="D9" s="624">
        <f t="shared" si="0"/>
        <v>0</v>
      </c>
      <c r="E9" s="595">
        <f>'3-Отчет за паричния поток'!C45</f>
        <v>396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589</v>
      </c>
      <c r="D10" s="624">
        <f t="shared" si="0"/>
        <v>0</v>
      </c>
      <c r="E10" s="595">
        <f>'3-Отчет за паричния поток'!C46</f>
        <v>589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34371</v>
      </c>
      <c r="D11" s="624">
        <f t="shared" si="0"/>
        <v>0</v>
      </c>
      <c r="E11" s="595">
        <f>'4-Отчет за собствения капитал'!L34</f>
        <v>34371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80743</v>
      </c>
      <c r="D12" s="624">
        <f t="shared" si="0"/>
        <v>0</v>
      </c>
      <c r="E12" s="595">
        <f>'Справка 5'!C27+'Справка 5'!C97</f>
        <v>80743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4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4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4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-0.37565717538157362</v>
      </c>
      <c r="E3" s="620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-0.72968490878938641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-0.1293630366270703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-0.10988240654737912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0.72719262941489993</v>
      </c>
      <c r="F8" s="620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0.55055214084800497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0.51167656353092339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5.1133798659582595E-3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5.1133798659582595E-3</v>
      </c>
      <c r="F13" s="620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1.2949859373484629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0.29250714148017032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0.69598252193603172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5.6405981786971573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0.84941115648165999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2294</v>
      </c>
      <c r="E21" s="617"/>
    </row>
    <row r="22" spans="1:5" ht="63">
      <c r="A22" s="526">
        <v>16</v>
      </c>
      <c r="B22" s="524" t="s">
        <v>936</v>
      </c>
      <c r="C22" s="525" t="s">
        <v>937</v>
      </c>
      <c r="D22" s="574">
        <f>D21/'1-Баланс'!G37</f>
        <v>6.6742311832649615E-2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6.4724096151257238E-2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44.805407903859489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1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ТОПЛОФИКАЦИЯ-ПЛЕВЕН АД</v>
      </c>
      <c r="B3" s="626" t="str">
        <f t="shared" ref="B3:B34" si="1">pdeBulstat</f>
        <v>114005624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2075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ТОПЛОФИКАЦИЯ-ПЛЕВЕН АД</v>
      </c>
      <c r="B4" s="626" t="str">
        <f t="shared" si="1"/>
        <v>114005624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4413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ТОПЛОФИКАЦИЯ-ПЛЕВЕН АД</v>
      </c>
      <c r="B5" s="626" t="str">
        <f t="shared" si="1"/>
        <v>114005624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39976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ТОПЛОФИКАЦИЯ-ПЛЕВЕН АД</v>
      </c>
      <c r="B6" s="626" t="str">
        <f t="shared" si="1"/>
        <v>114005624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ТОПЛОФИКАЦИЯ-ПЛЕВЕН АД</v>
      </c>
      <c r="B7" s="626" t="str">
        <f t="shared" si="1"/>
        <v>114005624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237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ТОПЛОФИКАЦИЯ-ПЛЕВЕН АД</v>
      </c>
      <c r="B8" s="626" t="str">
        <f t="shared" si="1"/>
        <v>114005624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34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ТОПЛОФИКАЦИЯ-ПЛЕВЕН АД</v>
      </c>
      <c r="B9" s="626" t="str">
        <f t="shared" si="1"/>
        <v>114005624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322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ТОПЛОФИКАЦИЯ-ПЛЕВЕН АД</v>
      </c>
      <c r="B10" s="626" t="str">
        <f t="shared" si="1"/>
        <v>114005624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ТОПЛОФИКАЦИЯ-ПЛЕВЕН АД</v>
      </c>
      <c r="B11" s="626" t="str">
        <f t="shared" si="1"/>
        <v>114005624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47057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ТОПЛОФИКАЦИЯ-ПЛЕВЕН АД</v>
      </c>
      <c r="B12" s="626" t="str">
        <f t="shared" si="1"/>
        <v>114005624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ТОПЛОФИКАЦИЯ-ПЛЕВЕН АД</v>
      </c>
      <c r="B13" s="626" t="str">
        <f t="shared" si="1"/>
        <v>114005624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ТОПЛОФИКАЦИЯ-ПЛЕВЕН АД</v>
      </c>
      <c r="B14" s="626" t="str">
        <f t="shared" si="1"/>
        <v>114005624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50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ТОПЛОФИКАЦИЯ-ПЛЕВЕН АД</v>
      </c>
      <c r="B15" s="626" t="str">
        <f t="shared" si="1"/>
        <v>114005624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ТОПЛОФИКАЦИЯ-ПЛЕВЕН АД</v>
      </c>
      <c r="B16" s="626" t="str">
        <f t="shared" si="1"/>
        <v>114005624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ТОПЛОФИКАЦИЯ-ПЛЕВЕН АД</v>
      </c>
      <c r="B17" s="626" t="str">
        <f t="shared" si="1"/>
        <v>114005624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ТОПЛОФИКАЦИЯ-ПЛЕВЕН АД</v>
      </c>
      <c r="B18" s="626" t="str">
        <f t="shared" si="1"/>
        <v>114005624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50</v>
      </c>
    </row>
    <row r="19" spans="1:8">
      <c r="A19" s="626" t="str">
        <f t="shared" si="0"/>
        <v>ТОПЛОФИКАЦИЯ-ПЛЕВЕН АД</v>
      </c>
      <c r="B19" s="626" t="str">
        <f t="shared" si="1"/>
        <v>114005624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ТОПЛОФИКАЦИЯ-ПЛЕВЕН АД</v>
      </c>
      <c r="B20" s="626" t="str">
        <f t="shared" si="1"/>
        <v>114005624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ТОПЛОФИКАЦИЯ-ПЛЕВЕН АД</v>
      </c>
      <c r="B21" s="626" t="str">
        <f t="shared" si="1"/>
        <v>114005624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ТОПЛОФИКАЦИЯ-ПЛЕВЕН АД</v>
      </c>
      <c r="B22" s="626" t="str">
        <f t="shared" si="1"/>
        <v>114005624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80743</v>
      </c>
    </row>
    <row r="23" spans="1:8">
      <c r="A23" s="626" t="str">
        <f t="shared" si="0"/>
        <v>ТОПЛОФИКАЦИЯ-ПЛЕВЕН АД</v>
      </c>
      <c r="B23" s="626" t="str">
        <f t="shared" si="1"/>
        <v>114005624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80743</v>
      </c>
    </row>
    <row r="24" spans="1:8">
      <c r="A24" s="626" t="str">
        <f t="shared" si="0"/>
        <v>ТОПЛОФИКАЦИЯ-ПЛЕВЕН АД</v>
      </c>
      <c r="B24" s="626" t="str">
        <f t="shared" si="1"/>
        <v>114005624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ТОПЛОФИКАЦИЯ-ПЛЕВЕН АД</v>
      </c>
      <c r="B25" s="626" t="str">
        <f t="shared" si="1"/>
        <v>114005624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ТОПЛОФИКАЦИЯ-ПЛЕВЕН АД</v>
      </c>
      <c r="B26" s="626" t="str">
        <f t="shared" si="1"/>
        <v>114005624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ТОПЛОФИКАЦИЯ-ПЛЕВЕН АД</v>
      </c>
      <c r="B27" s="626" t="str">
        <f t="shared" si="1"/>
        <v>114005624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ТОПЛОФИКАЦИЯ-ПЛЕВЕН АД</v>
      </c>
      <c r="B28" s="626" t="str">
        <f t="shared" si="1"/>
        <v>114005624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ТОПЛОФИКАЦИЯ-ПЛЕВЕН АД</v>
      </c>
      <c r="B29" s="626" t="str">
        <f t="shared" si="1"/>
        <v>114005624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ТОПЛОФИКАЦИЯ-ПЛЕВЕН АД</v>
      </c>
      <c r="B30" s="626" t="str">
        <f t="shared" si="1"/>
        <v>114005624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ТОПЛОФИКАЦИЯ-ПЛЕВЕН АД</v>
      </c>
      <c r="B31" s="626" t="str">
        <f t="shared" si="1"/>
        <v>114005624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ТОПЛОФИКАЦИЯ-ПЛЕВЕН АД</v>
      </c>
      <c r="B32" s="626" t="str">
        <f t="shared" si="1"/>
        <v>114005624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911</v>
      </c>
    </row>
    <row r="33" spans="1:8">
      <c r="A33" s="626" t="str">
        <f t="shared" si="0"/>
        <v>ТОПЛОФИКАЦИЯ-ПЛЕВЕН АД</v>
      </c>
      <c r="B33" s="626" t="str">
        <f t="shared" si="1"/>
        <v>114005624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81654</v>
      </c>
    </row>
    <row r="34" spans="1:8">
      <c r="A34" s="626" t="str">
        <f t="shared" si="0"/>
        <v>ТОПЛОФИКАЦИЯ-ПЛЕВЕН АД</v>
      </c>
      <c r="B34" s="626" t="str">
        <f t="shared" si="1"/>
        <v>114005624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ТОПЛОФИКАЦИЯ-ПЛЕВЕН АД</v>
      </c>
      <c r="B35" s="626" t="str">
        <f t="shared" ref="B35:B66" si="4">pdeBulstat</f>
        <v>114005624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ТОПЛОФИКАЦИЯ-ПЛЕВЕН АД</v>
      </c>
      <c r="B36" s="626" t="str">
        <f t="shared" si="4"/>
        <v>114005624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ТОПЛОФИКАЦИЯ-ПЛЕВЕН АД</v>
      </c>
      <c r="B37" s="626" t="str">
        <f t="shared" si="4"/>
        <v>114005624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32722</v>
      </c>
    </row>
    <row r="38" spans="1:8">
      <c r="A38" s="626" t="str">
        <f t="shared" si="3"/>
        <v>ТОПЛОФИКАЦИЯ-ПЛЕВЕН АД</v>
      </c>
      <c r="B38" s="626" t="str">
        <f t="shared" si="4"/>
        <v>114005624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32722</v>
      </c>
    </row>
    <row r="39" spans="1:8">
      <c r="A39" s="626" t="str">
        <f t="shared" si="3"/>
        <v>ТОПЛОФИКАЦИЯ-ПЛЕВЕН АД</v>
      </c>
      <c r="B39" s="626" t="str">
        <f t="shared" si="4"/>
        <v>114005624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ТОПЛОФИКАЦИЯ-ПЛЕВЕН АД</v>
      </c>
      <c r="B40" s="626" t="str">
        <f t="shared" si="4"/>
        <v>114005624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3344</v>
      </c>
    </row>
    <row r="41" spans="1:8">
      <c r="A41" s="626" t="str">
        <f t="shared" si="3"/>
        <v>ТОПЛОФИКАЦИЯ-ПЛЕВЕН АД</v>
      </c>
      <c r="B41" s="626" t="str">
        <f t="shared" si="4"/>
        <v>114005624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164827</v>
      </c>
    </row>
    <row r="42" spans="1:8">
      <c r="A42" s="626" t="str">
        <f t="shared" si="3"/>
        <v>ТОПЛОФИКАЦИЯ-ПЛЕВЕН АД</v>
      </c>
      <c r="B42" s="626" t="str">
        <f t="shared" si="4"/>
        <v>114005624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4445</v>
      </c>
    </row>
    <row r="43" spans="1:8">
      <c r="A43" s="626" t="str">
        <f t="shared" si="3"/>
        <v>ТОПЛОФИКАЦИЯ-ПЛЕВЕН АД</v>
      </c>
      <c r="B43" s="626" t="str">
        <f t="shared" si="4"/>
        <v>114005624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ТОПЛОФИКАЦИЯ-ПЛЕВЕН АД</v>
      </c>
      <c r="B44" s="626" t="str">
        <f t="shared" si="4"/>
        <v>114005624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3</v>
      </c>
    </row>
    <row r="45" spans="1:8">
      <c r="A45" s="626" t="str">
        <f t="shared" si="3"/>
        <v>ТОПЛОФИКАЦИЯ-ПЛЕВЕН АД</v>
      </c>
      <c r="B45" s="626" t="str">
        <f t="shared" si="4"/>
        <v>114005624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ТОПЛОФИКАЦИЯ-ПЛЕВЕН АД</v>
      </c>
      <c r="B46" s="626" t="str">
        <f t="shared" si="4"/>
        <v>114005624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ТОПЛОФИКАЦИЯ-ПЛЕВЕН АД</v>
      </c>
      <c r="B47" s="626" t="str">
        <f t="shared" si="4"/>
        <v>114005624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ТОПЛОФИКАЦИЯ-ПЛЕВЕН АД</v>
      </c>
      <c r="B48" s="626" t="str">
        <f t="shared" si="4"/>
        <v>114005624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4448</v>
      </c>
    </row>
    <row r="49" spans="1:8">
      <c r="A49" s="626" t="str">
        <f t="shared" si="3"/>
        <v>ТОПЛОФИКАЦИЯ-ПЛЕВЕН АД</v>
      </c>
      <c r="B49" s="626" t="str">
        <f t="shared" si="4"/>
        <v>114005624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ТОПЛОФИКАЦИЯ-ПЛЕВЕН АД</v>
      </c>
      <c r="B50" s="626" t="str">
        <f t="shared" si="4"/>
        <v>114005624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57102</v>
      </c>
    </row>
    <row r="51" spans="1:8">
      <c r="A51" s="626" t="str">
        <f t="shared" si="3"/>
        <v>ТОПЛОФИКАЦИЯ-ПЛЕВЕН АД</v>
      </c>
      <c r="B51" s="626" t="str">
        <f t="shared" si="4"/>
        <v>114005624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ТОПЛОФИКАЦИЯ-ПЛЕВЕН АД</v>
      </c>
      <c r="B52" s="626" t="str">
        <f t="shared" si="4"/>
        <v>114005624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ТОПЛОФИКАЦИЯ-ПЛЕВЕН АД</v>
      </c>
      <c r="B53" s="626" t="str">
        <f t="shared" si="4"/>
        <v>114005624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919</v>
      </c>
    </row>
    <row r="54" spans="1:8">
      <c r="A54" s="626" t="str">
        <f t="shared" si="3"/>
        <v>ТОПЛОФИКАЦИЯ-ПЛЕВЕН АД</v>
      </c>
      <c r="B54" s="626" t="str">
        <f t="shared" si="4"/>
        <v>114005624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7</v>
      </c>
    </row>
    <row r="55" spans="1:8">
      <c r="A55" s="626" t="str">
        <f t="shared" si="3"/>
        <v>ТОПЛОФИКАЦИЯ-ПЛЕВЕН АД</v>
      </c>
      <c r="B55" s="626" t="str">
        <f t="shared" si="4"/>
        <v>114005624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ТОПЛОФИКАЦИЯ-ПЛЕВЕН АД</v>
      </c>
      <c r="B56" s="626" t="str">
        <f t="shared" si="4"/>
        <v>114005624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322</v>
      </c>
    </row>
    <row r="57" spans="1:8">
      <c r="A57" s="626" t="str">
        <f t="shared" si="3"/>
        <v>ТОПЛОФИКАЦИЯ-ПЛЕВЕН АД</v>
      </c>
      <c r="B57" s="626" t="str">
        <f t="shared" si="4"/>
        <v>114005624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58350</v>
      </c>
    </row>
    <row r="58" spans="1:8">
      <c r="A58" s="626" t="str">
        <f t="shared" si="3"/>
        <v>ТОПЛОФИКАЦИЯ-ПЛЕВЕН АД</v>
      </c>
      <c r="B58" s="626" t="str">
        <f t="shared" si="4"/>
        <v>114005624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ТОПЛОФИКАЦИЯ-ПЛЕВЕН АД</v>
      </c>
      <c r="B59" s="626" t="str">
        <f t="shared" si="4"/>
        <v>114005624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ТОПЛОФИКАЦИЯ-ПЛЕВЕН АД</v>
      </c>
      <c r="B60" s="626" t="str">
        <f t="shared" si="4"/>
        <v>114005624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ТОПЛОФИКАЦИЯ-ПЛЕВЕН АД</v>
      </c>
      <c r="B61" s="626" t="str">
        <f t="shared" si="4"/>
        <v>114005624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ТОПЛОФИКАЦИЯ-ПЛЕВЕН АД</v>
      </c>
      <c r="B62" s="626" t="str">
        <f t="shared" si="4"/>
        <v>114005624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ТОПЛОФИКАЦИЯ-ПЛЕВЕН АД</v>
      </c>
      <c r="B63" s="626" t="str">
        <f t="shared" si="4"/>
        <v>114005624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ТОПЛОФИКАЦИЯ-ПЛЕВЕН АД</v>
      </c>
      <c r="B64" s="626" t="str">
        <f t="shared" si="4"/>
        <v>114005624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ТОПЛОФИКАЦИЯ-ПЛЕВЕН АД</v>
      </c>
      <c r="B65" s="626" t="str">
        <f t="shared" si="4"/>
        <v>114005624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16</v>
      </c>
    </row>
    <row r="66" spans="1:8">
      <c r="A66" s="626" t="str">
        <f t="shared" si="3"/>
        <v>ТОПЛОФИКАЦИЯ-ПЛЕВЕН АД</v>
      </c>
      <c r="B66" s="626" t="str">
        <f t="shared" si="4"/>
        <v>114005624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573</v>
      </c>
    </row>
    <row r="67" spans="1:8">
      <c r="A67" s="626" t="str">
        <f t="shared" ref="A67:A98" si="6">pdeName</f>
        <v>ТОПЛОФИКАЦИЯ-ПЛЕВЕН АД</v>
      </c>
      <c r="B67" s="626" t="str">
        <f t="shared" ref="B67:B98" si="7">pdeBulstat</f>
        <v>114005624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ТОПЛОФИКАЦИЯ-ПЛЕВЕН АД</v>
      </c>
      <c r="B68" s="626" t="str">
        <f t="shared" si="7"/>
        <v>114005624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ТОПЛОФИКАЦИЯ-ПЛЕВЕН АД</v>
      </c>
      <c r="B69" s="626" t="str">
        <f t="shared" si="7"/>
        <v>114005624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589</v>
      </c>
    </row>
    <row r="70" spans="1:8">
      <c r="A70" s="626" t="str">
        <f t="shared" si="6"/>
        <v>ТОПЛОФИКАЦИЯ-ПЛЕВЕН АД</v>
      </c>
      <c r="B70" s="626" t="str">
        <f t="shared" si="7"/>
        <v>114005624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30</v>
      </c>
    </row>
    <row r="71" spans="1:8">
      <c r="A71" s="626" t="str">
        <f t="shared" si="6"/>
        <v>ТОПЛОФИКАЦИЯ-ПЛЕВЕН АД</v>
      </c>
      <c r="B71" s="626" t="str">
        <f t="shared" si="7"/>
        <v>114005624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63417</v>
      </c>
    </row>
    <row r="72" spans="1:8">
      <c r="A72" s="626" t="str">
        <f t="shared" si="6"/>
        <v>ТОПЛОФИКАЦИЯ-ПЛЕВЕН АД</v>
      </c>
      <c r="B72" s="626" t="str">
        <f t="shared" si="7"/>
        <v>114005624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228244</v>
      </c>
    </row>
    <row r="73" spans="1:8">
      <c r="A73" s="626" t="str">
        <f t="shared" si="6"/>
        <v>ТОПЛОФИКАЦИЯ-ПЛЕВЕН АД</v>
      </c>
      <c r="B73" s="626" t="str">
        <f t="shared" si="7"/>
        <v>114005624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20512</v>
      </c>
    </row>
    <row r="74" spans="1:8">
      <c r="A74" s="626" t="str">
        <f t="shared" si="6"/>
        <v>ТОПЛОФИКАЦИЯ-ПЛЕВЕН АД</v>
      </c>
      <c r="B74" s="626" t="str">
        <f t="shared" si="7"/>
        <v>114005624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20512</v>
      </c>
    </row>
    <row r="75" spans="1:8">
      <c r="A75" s="626" t="str">
        <f t="shared" si="6"/>
        <v>ТОПЛОФИКАЦИЯ-ПЛЕВЕН АД</v>
      </c>
      <c r="B75" s="626" t="str">
        <f t="shared" si="7"/>
        <v>114005624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ТОПЛОФИКАЦИЯ-ПЛЕВЕН АД</v>
      </c>
      <c r="B76" s="626" t="str">
        <f t="shared" si="7"/>
        <v>114005624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ТОПЛОФИКАЦИЯ-ПЛЕВЕН АД</v>
      </c>
      <c r="B77" s="626" t="str">
        <f t="shared" si="7"/>
        <v>114005624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ТОПЛОФИКАЦИЯ-ПЛЕВЕН АД</v>
      </c>
      <c r="B78" s="626" t="str">
        <f t="shared" si="7"/>
        <v>114005624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ТОПЛОФИКАЦИЯ-ПЛЕВЕН АД</v>
      </c>
      <c r="B79" s="626" t="str">
        <f t="shared" si="7"/>
        <v>114005624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20512</v>
      </c>
    </row>
    <row r="80" spans="1:8">
      <c r="A80" s="626" t="str">
        <f t="shared" si="6"/>
        <v>ТОПЛОФИКАЦИЯ-ПЛЕВЕН АД</v>
      </c>
      <c r="B80" s="626" t="str">
        <f t="shared" si="7"/>
        <v>114005624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268</v>
      </c>
    </row>
    <row r="81" spans="1:8">
      <c r="A81" s="626" t="str">
        <f t="shared" si="6"/>
        <v>ТОПЛОФИКАЦИЯ-ПЛЕВЕН АД</v>
      </c>
      <c r="B81" s="626" t="str">
        <f t="shared" si="7"/>
        <v>114005624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60302</v>
      </c>
    </row>
    <row r="82" spans="1:8">
      <c r="A82" s="626" t="str">
        <f t="shared" si="6"/>
        <v>ТОПЛОФИКАЦИЯ-ПЛЕВЕН АД</v>
      </c>
      <c r="B82" s="626" t="str">
        <f t="shared" si="7"/>
        <v>114005624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11196</v>
      </c>
    </row>
    <row r="83" spans="1:8">
      <c r="A83" s="626" t="str">
        <f t="shared" si="6"/>
        <v>ТОПЛОФИКАЦИЯ-ПЛЕВЕН АД</v>
      </c>
      <c r="B83" s="626" t="str">
        <f t="shared" si="7"/>
        <v>114005624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2051</v>
      </c>
    </row>
    <row r="84" spans="1:8">
      <c r="A84" s="626" t="str">
        <f t="shared" si="6"/>
        <v>ТОПЛОФИКАЦИЯ-ПЛЕВЕН АД</v>
      </c>
      <c r="B84" s="626" t="str">
        <f t="shared" si="7"/>
        <v>114005624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ТОПЛОФИКАЦИЯ-ПЛЕВЕН АД</v>
      </c>
      <c r="B85" s="626" t="str">
        <f t="shared" si="7"/>
        <v>114005624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9145</v>
      </c>
    </row>
    <row r="86" spans="1:8">
      <c r="A86" s="626" t="str">
        <f t="shared" si="6"/>
        <v>ТОПЛОФИКАЦИЯ-ПЛЕВЕН АД</v>
      </c>
      <c r="B86" s="626" t="str">
        <f t="shared" si="7"/>
        <v>114005624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71766</v>
      </c>
    </row>
    <row r="87" spans="1:8">
      <c r="A87" s="626" t="str">
        <f t="shared" si="6"/>
        <v>ТОПЛОФИКАЦИЯ-ПЛЕВЕН АД</v>
      </c>
      <c r="B87" s="626" t="str">
        <f t="shared" si="7"/>
        <v>114005624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-32827</v>
      </c>
    </row>
    <row r="88" spans="1:8">
      <c r="A88" s="626" t="str">
        <f t="shared" si="6"/>
        <v>ТОПЛОФИКАЦИЯ-ПЛЕВЕН АД</v>
      </c>
      <c r="B88" s="626" t="str">
        <f t="shared" si="7"/>
        <v>114005624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6740</v>
      </c>
    </row>
    <row r="89" spans="1:8">
      <c r="A89" s="626" t="str">
        <f t="shared" si="6"/>
        <v>ТОПЛОФИКАЦИЯ-ПЛЕВЕН АД</v>
      </c>
      <c r="B89" s="626" t="str">
        <f t="shared" si="7"/>
        <v>114005624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-39567</v>
      </c>
    </row>
    <row r="90" spans="1:8">
      <c r="A90" s="626" t="str">
        <f t="shared" si="6"/>
        <v>ТОПЛОФИКАЦИЯ-ПЛЕВЕН АД</v>
      </c>
      <c r="B90" s="626" t="str">
        <f t="shared" si="7"/>
        <v>114005624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ТОПЛОФИКАЦИЯ-ПЛЕВЕН АД</v>
      </c>
      <c r="B91" s="626" t="str">
        <f t="shared" si="7"/>
        <v>114005624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ТОПЛОФИКАЦИЯ-ПЛЕВЕН АД</v>
      </c>
      <c r="B92" s="626" t="str">
        <f t="shared" si="7"/>
        <v>114005624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-25080</v>
      </c>
    </row>
    <row r="93" spans="1:8">
      <c r="A93" s="626" t="str">
        <f t="shared" si="6"/>
        <v>ТОПЛОФИКАЦИЯ-ПЛЕВЕН АД</v>
      </c>
      <c r="B93" s="626" t="str">
        <f t="shared" si="7"/>
        <v>114005624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-57907</v>
      </c>
    </row>
    <row r="94" spans="1:8">
      <c r="A94" s="626" t="str">
        <f t="shared" si="6"/>
        <v>ТОПЛОФИКАЦИЯ-ПЛЕВЕН АД</v>
      </c>
      <c r="B94" s="626" t="str">
        <f t="shared" si="7"/>
        <v>114005624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34371</v>
      </c>
    </row>
    <row r="95" spans="1:8">
      <c r="A95" s="626" t="str">
        <f t="shared" si="6"/>
        <v>ТОПЛОФИКАЦИЯ-ПЛЕВЕН АД</v>
      </c>
      <c r="B95" s="626" t="str">
        <f t="shared" si="7"/>
        <v>114005624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ТОПЛОФИКАЦИЯ-ПЛЕВЕН АД</v>
      </c>
      <c r="B96" s="626" t="str">
        <f t="shared" si="7"/>
        <v>114005624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14184</v>
      </c>
    </row>
    <row r="97" spans="1:8">
      <c r="A97" s="626" t="str">
        <f t="shared" si="6"/>
        <v>ТОПЛОФИКАЦИЯ-ПЛЕВЕН АД</v>
      </c>
      <c r="B97" s="626" t="str">
        <f t="shared" si="7"/>
        <v>114005624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5570</v>
      </c>
    </row>
    <row r="98" spans="1:8">
      <c r="A98" s="626" t="str">
        <f t="shared" si="6"/>
        <v>ТОПЛОФИКАЦИЯ-ПЛЕВЕН АД</v>
      </c>
      <c r="B98" s="626" t="str">
        <f t="shared" si="7"/>
        <v>114005624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ТОПЛОФИКАЦИЯ-ПЛЕВЕН АД</v>
      </c>
      <c r="B99" s="626" t="str">
        <f t="shared" ref="B99:B125" si="10">pdeBulstat</f>
        <v>114005624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54759</v>
      </c>
    </row>
    <row r="100" spans="1:8">
      <c r="A100" s="626" t="str">
        <f t="shared" si="9"/>
        <v>ТОПЛОФИКАЦИЯ-ПЛЕВЕН АД</v>
      </c>
      <c r="B100" s="626" t="str">
        <f t="shared" si="10"/>
        <v>114005624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3500</v>
      </c>
    </row>
    <row r="101" spans="1:8">
      <c r="A101" s="626" t="str">
        <f t="shared" si="9"/>
        <v>ТОПЛОФИКАЦИЯ-ПЛЕВЕН АД</v>
      </c>
      <c r="B101" s="626" t="str">
        <f t="shared" si="10"/>
        <v>114005624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47</v>
      </c>
    </row>
    <row r="102" spans="1:8">
      <c r="A102" s="626" t="str">
        <f t="shared" si="9"/>
        <v>ТОПЛОФИКАЦИЯ-ПЛЕВЕН АД</v>
      </c>
      <c r="B102" s="626" t="str">
        <f t="shared" si="10"/>
        <v>114005624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78060</v>
      </c>
    </row>
    <row r="103" spans="1:8">
      <c r="A103" s="626" t="str">
        <f t="shared" si="9"/>
        <v>ТОПЛОФИКАЦИЯ-ПЛЕВЕН АД</v>
      </c>
      <c r="B103" s="626" t="str">
        <f t="shared" si="10"/>
        <v>114005624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625</v>
      </c>
    </row>
    <row r="104" spans="1:8">
      <c r="A104" s="626" t="str">
        <f t="shared" si="9"/>
        <v>ТОПЛОФИКАЦИЯ-ПЛЕВЕН АД</v>
      </c>
      <c r="B104" s="626" t="str">
        <f t="shared" si="10"/>
        <v>114005624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ТОПЛОФИКАЦИЯ-ПЛЕВЕН АД</v>
      </c>
      <c r="B105" s="626" t="str">
        <f t="shared" si="10"/>
        <v>114005624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ТОПЛОФИКАЦИЯ-ПЛЕВЕН АД</v>
      </c>
      <c r="B106" s="626" t="str">
        <f t="shared" si="10"/>
        <v>114005624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ТОПЛОФИКАЦИЯ-ПЛЕВЕН АД</v>
      </c>
      <c r="B107" s="626" t="str">
        <f t="shared" si="10"/>
        <v>114005624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78685</v>
      </c>
    </row>
    <row r="108" spans="1:8">
      <c r="A108" s="626" t="str">
        <f t="shared" si="9"/>
        <v>ТОПЛОФИКАЦИЯ-ПЛЕВЕН АД</v>
      </c>
      <c r="B108" s="626" t="str">
        <f t="shared" si="10"/>
        <v>114005624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ТОПЛОФИКАЦИЯ-ПЛЕВЕН АД</v>
      </c>
      <c r="B109" s="626" t="str">
        <f t="shared" si="10"/>
        <v>114005624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ТОПЛОФИКАЦИЯ-ПЛЕВЕН АД</v>
      </c>
      <c r="B110" s="626" t="str">
        <f t="shared" si="10"/>
        <v>114005624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115188</v>
      </c>
    </row>
    <row r="111" spans="1:8">
      <c r="A111" s="626" t="str">
        <f t="shared" si="9"/>
        <v>ТОПЛОФИКАЦИЯ-ПЛЕВЕН АД</v>
      </c>
      <c r="B111" s="626" t="str">
        <f t="shared" si="10"/>
        <v>114005624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ТОПЛОФИКАЦИЯ-ПЛЕВЕН АД</v>
      </c>
      <c r="B112" s="626" t="str">
        <f t="shared" si="10"/>
        <v>114005624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41987</v>
      </c>
    </row>
    <row r="113" spans="1:8">
      <c r="A113" s="626" t="str">
        <f t="shared" si="9"/>
        <v>ТОПЛОФИКАЦИЯ-ПЛЕВЕН АД</v>
      </c>
      <c r="B113" s="626" t="str">
        <f t="shared" si="10"/>
        <v>114005624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72297</v>
      </c>
    </row>
    <row r="114" spans="1:8">
      <c r="A114" s="626" t="str">
        <f t="shared" si="9"/>
        <v>ТОПЛОФИКАЦИЯ-ПЛЕВЕН АД</v>
      </c>
      <c r="B114" s="626" t="str">
        <f t="shared" si="10"/>
        <v>114005624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ТОПЛОФИКАЦИЯ-ПЛЕВЕН АД</v>
      </c>
      <c r="B115" s="626" t="str">
        <f t="shared" si="10"/>
        <v>114005624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583</v>
      </c>
    </row>
    <row r="116" spans="1:8">
      <c r="A116" s="626" t="str">
        <f t="shared" si="9"/>
        <v>ТОПЛОФИКАЦИЯ-ПЛЕВЕН АД</v>
      </c>
      <c r="B116" s="626" t="str">
        <f t="shared" si="10"/>
        <v>114005624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172</v>
      </c>
    </row>
    <row r="117" spans="1:8">
      <c r="A117" s="626" t="str">
        <f t="shared" si="9"/>
        <v>ТОПЛОФИКАЦИЯ-ПЛЕВЕН АД</v>
      </c>
      <c r="B117" s="626" t="str">
        <f t="shared" si="10"/>
        <v>114005624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149</v>
      </c>
    </row>
    <row r="118" spans="1:8">
      <c r="A118" s="626" t="str">
        <f t="shared" si="9"/>
        <v>ТОПЛОФИКАЦИЯ-ПЛЕВЕН АД</v>
      </c>
      <c r="B118" s="626" t="str">
        <f t="shared" si="10"/>
        <v>114005624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ТОПЛОФИКАЦИЯ-ПЛЕВЕН АД</v>
      </c>
      <c r="B119" s="626" t="str">
        <f t="shared" si="10"/>
        <v>114005624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ТОПЛОФИКАЦИЯ-ПЛЕВЕН АД</v>
      </c>
      <c r="B120" s="626" t="str">
        <f t="shared" si="10"/>
        <v>114005624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115188</v>
      </c>
    </row>
    <row r="121" spans="1:8">
      <c r="A121" s="626" t="str">
        <f t="shared" si="9"/>
        <v>ТОПЛОФИКАЦИЯ-ПЛЕВЕН АД</v>
      </c>
      <c r="B121" s="626" t="str">
        <f t="shared" si="10"/>
        <v>114005624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ТОПЛОФИКАЦИЯ-ПЛЕВЕН АД</v>
      </c>
      <c r="B122" s="626" t="str">
        <f t="shared" si="10"/>
        <v>114005624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ТОПЛОФИКАЦИЯ-ПЛЕВЕН АД</v>
      </c>
      <c r="B123" s="626" t="str">
        <f t="shared" si="10"/>
        <v>114005624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ТОПЛОФИКАЦИЯ-ПЛЕВЕН АД</v>
      </c>
      <c r="B124" s="626" t="str">
        <f t="shared" si="10"/>
        <v>114005624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115188</v>
      </c>
    </row>
    <row r="125" spans="1:8">
      <c r="A125" s="626" t="str">
        <f t="shared" si="9"/>
        <v>ТОПЛОФИКАЦИЯ-ПЛЕВЕН АД</v>
      </c>
      <c r="B125" s="626" t="str">
        <f t="shared" si="10"/>
        <v>114005624</v>
      </c>
      <c r="C125" s="630">
        <f t="shared" si="11"/>
        <v>45838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228244</v>
      </c>
    </row>
    <row r="126" spans="1:8" s="441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ТОПЛОФИКАЦИЯ-ПЛЕВЕН АД</v>
      </c>
      <c r="B127" s="626" t="str">
        <f t="shared" ref="B127:B158" si="13">pdeBulstat</f>
        <v>114005624</v>
      </c>
      <c r="C127" s="630">
        <f t="shared" ref="C127:C158" si="14">endDate</f>
        <v>45838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57412</v>
      </c>
    </row>
    <row r="128" spans="1:8">
      <c r="A128" s="626" t="str">
        <f t="shared" si="12"/>
        <v>ТОПЛОФИКАЦИЯ-ПЛЕВЕН АД</v>
      </c>
      <c r="B128" s="626" t="str">
        <f t="shared" si="13"/>
        <v>114005624</v>
      </c>
      <c r="C128" s="630">
        <f t="shared" si="14"/>
        <v>45838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9302</v>
      </c>
    </row>
    <row r="129" spans="1:8">
      <c r="A129" s="626" t="str">
        <f t="shared" si="12"/>
        <v>ТОПЛОФИКАЦИЯ-ПЛЕВЕН АД</v>
      </c>
      <c r="B129" s="626" t="str">
        <f t="shared" si="13"/>
        <v>114005624</v>
      </c>
      <c r="C129" s="630">
        <f t="shared" si="14"/>
        <v>45838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2033</v>
      </c>
    </row>
    <row r="130" spans="1:8">
      <c r="A130" s="626" t="str">
        <f t="shared" si="12"/>
        <v>ТОПЛОФИКАЦИЯ-ПЛЕВЕН АД</v>
      </c>
      <c r="B130" s="626" t="str">
        <f t="shared" si="13"/>
        <v>114005624</v>
      </c>
      <c r="C130" s="630">
        <f t="shared" si="14"/>
        <v>45838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3598</v>
      </c>
    </row>
    <row r="131" spans="1:8">
      <c r="A131" s="626" t="str">
        <f t="shared" si="12"/>
        <v>ТОПЛОФИКАЦИЯ-ПЛЕВЕН АД</v>
      </c>
      <c r="B131" s="626" t="str">
        <f t="shared" si="13"/>
        <v>114005624</v>
      </c>
      <c r="C131" s="630">
        <f t="shared" si="14"/>
        <v>45838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624</v>
      </c>
    </row>
    <row r="132" spans="1:8">
      <c r="A132" s="626" t="str">
        <f t="shared" si="12"/>
        <v>ТОПЛОФИКАЦИЯ-ПЛЕВЕН АД</v>
      </c>
      <c r="B132" s="626" t="str">
        <f t="shared" si="13"/>
        <v>114005624</v>
      </c>
      <c r="C132" s="630">
        <f t="shared" si="14"/>
        <v>45838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9</v>
      </c>
    </row>
    <row r="133" spans="1:8">
      <c r="A133" s="626" t="str">
        <f t="shared" si="12"/>
        <v>ТОПЛОФИКАЦИЯ-ПЛЕВЕН АД</v>
      </c>
      <c r="B133" s="626" t="str">
        <f t="shared" si="13"/>
        <v>114005624</v>
      </c>
      <c r="C133" s="630">
        <f t="shared" si="14"/>
        <v>45838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-8</v>
      </c>
    </row>
    <row r="134" spans="1:8">
      <c r="A134" s="626" t="str">
        <f t="shared" si="12"/>
        <v>ТОПЛОФИКАЦИЯ-ПЛЕВЕН АД</v>
      </c>
      <c r="B134" s="626" t="str">
        <f t="shared" si="13"/>
        <v>114005624</v>
      </c>
      <c r="C134" s="630">
        <f t="shared" si="14"/>
        <v>45838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16651</v>
      </c>
    </row>
    <row r="135" spans="1:8">
      <c r="A135" s="626" t="str">
        <f t="shared" si="12"/>
        <v>ТОПЛОФИКАЦИЯ-ПЛЕВЕН АД</v>
      </c>
      <c r="B135" s="626" t="str">
        <f t="shared" si="13"/>
        <v>114005624</v>
      </c>
      <c r="C135" s="630">
        <f t="shared" si="14"/>
        <v>45838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ТОПЛОФИКАЦИЯ-ПЛЕВЕН АД</v>
      </c>
      <c r="B136" s="626" t="str">
        <f t="shared" si="13"/>
        <v>114005624</v>
      </c>
      <c r="C136" s="630">
        <f t="shared" si="14"/>
        <v>45838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ТОПЛОФИКАЦИЯ-ПЛЕВЕН АД</v>
      </c>
      <c r="B137" s="626" t="str">
        <f t="shared" si="13"/>
        <v>114005624</v>
      </c>
      <c r="C137" s="630">
        <f t="shared" si="14"/>
        <v>45838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89621</v>
      </c>
    </row>
    <row r="138" spans="1:8">
      <c r="A138" s="626" t="str">
        <f t="shared" si="12"/>
        <v>ТОПЛОФИКАЦИЯ-ПЛЕВЕН АД</v>
      </c>
      <c r="B138" s="626" t="str">
        <f t="shared" si="13"/>
        <v>114005624</v>
      </c>
      <c r="C138" s="630">
        <f t="shared" si="14"/>
        <v>45838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2294</v>
      </c>
    </row>
    <row r="139" spans="1:8">
      <c r="A139" s="626" t="str">
        <f t="shared" si="12"/>
        <v>ТОПЛОФИКАЦИЯ-ПЛЕВЕН АД</v>
      </c>
      <c r="B139" s="626" t="str">
        <f t="shared" si="13"/>
        <v>114005624</v>
      </c>
      <c r="C139" s="630">
        <f t="shared" si="14"/>
        <v>45838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ТОПЛОФИКАЦИЯ-ПЛЕВЕН АД</v>
      </c>
      <c r="B140" s="626" t="str">
        <f t="shared" si="13"/>
        <v>114005624</v>
      </c>
      <c r="C140" s="630">
        <f t="shared" si="14"/>
        <v>45838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6</v>
      </c>
    </row>
    <row r="141" spans="1:8">
      <c r="A141" s="626" t="str">
        <f t="shared" si="12"/>
        <v>ТОПЛОФИКАЦИЯ-ПЛЕВЕН АД</v>
      </c>
      <c r="B141" s="626" t="str">
        <f t="shared" si="13"/>
        <v>114005624</v>
      </c>
      <c r="C141" s="630">
        <f t="shared" si="14"/>
        <v>45838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12</v>
      </c>
    </row>
    <row r="142" spans="1:8">
      <c r="A142" s="626" t="str">
        <f t="shared" si="12"/>
        <v>ТОПЛОФИКАЦИЯ-ПЛЕВЕН АД</v>
      </c>
      <c r="B142" s="626" t="str">
        <f t="shared" si="13"/>
        <v>114005624</v>
      </c>
      <c r="C142" s="630">
        <f t="shared" si="14"/>
        <v>45838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2312</v>
      </c>
    </row>
    <row r="143" spans="1:8">
      <c r="A143" s="626" t="str">
        <f t="shared" si="12"/>
        <v>ТОПЛОФИКАЦИЯ-ПЛЕВЕН АД</v>
      </c>
      <c r="B143" s="626" t="str">
        <f t="shared" si="13"/>
        <v>114005624</v>
      </c>
      <c r="C143" s="630">
        <f t="shared" si="14"/>
        <v>45838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91933</v>
      </c>
    </row>
    <row r="144" spans="1:8">
      <c r="A144" s="626" t="str">
        <f t="shared" si="12"/>
        <v>ТОПЛОФИКАЦИЯ-ПЛЕВЕН АД</v>
      </c>
      <c r="B144" s="626" t="str">
        <f t="shared" si="13"/>
        <v>114005624</v>
      </c>
      <c r="C144" s="630">
        <f t="shared" si="14"/>
        <v>45838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ТОПЛОФИКАЦИЯ-ПЛЕВЕН АД</v>
      </c>
      <c r="B145" s="626" t="str">
        <f t="shared" si="13"/>
        <v>114005624</v>
      </c>
      <c r="C145" s="630">
        <f t="shared" si="14"/>
        <v>45838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ТОПЛОФИКАЦИЯ-ПЛЕВЕН АД</v>
      </c>
      <c r="B146" s="626" t="str">
        <f t="shared" si="13"/>
        <v>114005624</v>
      </c>
      <c r="C146" s="630">
        <f t="shared" si="14"/>
        <v>45838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ТОПЛОФИКАЦИЯ-ПЛЕВЕН АД</v>
      </c>
      <c r="B147" s="626" t="str">
        <f t="shared" si="13"/>
        <v>114005624</v>
      </c>
      <c r="C147" s="630">
        <f t="shared" si="14"/>
        <v>45838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91933</v>
      </c>
    </row>
    <row r="148" spans="1:8">
      <c r="A148" s="626" t="str">
        <f t="shared" si="12"/>
        <v>ТОПЛОФИКАЦИЯ-ПЛЕВЕН АД</v>
      </c>
      <c r="B148" s="626" t="str">
        <f t="shared" si="13"/>
        <v>114005624</v>
      </c>
      <c r="C148" s="630">
        <f t="shared" si="14"/>
        <v>45838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ТОПЛОФИКАЦИЯ-ПЛЕВЕН АД</v>
      </c>
      <c r="B149" s="626" t="str">
        <f t="shared" si="13"/>
        <v>114005624</v>
      </c>
      <c r="C149" s="630">
        <f t="shared" si="14"/>
        <v>45838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ТОПЛОФИКАЦИЯ-ПЛЕВЕН АД</v>
      </c>
      <c r="B150" s="626" t="str">
        <f t="shared" si="13"/>
        <v>114005624</v>
      </c>
      <c r="C150" s="630">
        <f t="shared" si="14"/>
        <v>45838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ТОПЛОФИКАЦИЯ-ПЛЕВЕН АД</v>
      </c>
      <c r="B151" s="626" t="str">
        <f t="shared" si="13"/>
        <v>114005624</v>
      </c>
      <c r="C151" s="630">
        <f t="shared" si="14"/>
        <v>45838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ТОПЛОФИКАЦИЯ-ПЛЕВЕН АД</v>
      </c>
      <c r="B152" s="626" t="str">
        <f t="shared" si="13"/>
        <v>114005624</v>
      </c>
      <c r="C152" s="630">
        <f t="shared" si="14"/>
        <v>45838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ТОПЛОФИКАЦИЯ-ПЛЕВЕН АД</v>
      </c>
      <c r="B153" s="626" t="str">
        <f t="shared" si="13"/>
        <v>114005624</v>
      </c>
      <c r="C153" s="630">
        <f t="shared" si="14"/>
        <v>45838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ТОПЛОФИКАЦИЯ-ПЛЕВЕН АД</v>
      </c>
      <c r="B154" s="626" t="str">
        <f t="shared" si="13"/>
        <v>114005624</v>
      </c>
      <c r="C154" s="630">
        <f t="shared" si="14"/>
        <v>45838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ТОПЛОФИКАЦИЯ-ПЛЕВЕН АД</v>
      </c>
      <c r="B155" s="626" t="str">
        <f t="shared" si="13"/>
        <v>114005624</v>
      </c>
      <c r="C155" s="630">
        <f t="shared" si="14"/>
        <v>45838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ТОПЛОФИКАЦИЯ-ПЛЕВЕН АД</v>
      </c>
      <c r="B156" s="626" t="str">
        <f t="shared" si="13"/>
        <v>114005624</v>
      </c>
      <c r="C156" s="630">
        <f t="shared" si="14"/>
        <v>45838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91933</v>
      </c>
    </row>
    <row r="157" spans="1:8">
      <c r="A157" s="626" t="str">
        <f t="shared" si="12"/>
        <v>ТОПЛОФИКАЦИЯ-ПЛЕВЕН АД</v>
      </c>
      <c r="B157" s="626" t="str">
        <f t="shared" si="13"/>
        <v>114005624</v>
      </c>
      <c r="C157" s="630">
        <f t="shared" si="14"/>
        <v>45838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66114</v>
      </c>
    </row>
    <row r="158" spans="1:8">
      <c r="A158" s="626" t="str">
        <f t="shared" si="12"/>
        <v>ТОПЛОФИКАЦИЯ-ПЛЕВЕН АД</v>
      </c>
      <c r="B158" s="626" t="str">
        <f t="shared" si="13"/>
        <v>114005624</v>
      </c>
      <c r="C158" s="630">
        <f t="shared" si="14"/>
        <v>45838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11</v>
      </c>
    </row>
    <row r="159" spans="1:8">
      <c r="A159" s="626" t="str">
        <f t="shared" ref="A159:A179" si="15">pdeName</f>
        <v>ТОПЛОФИКАЦИЯ-ПЛЕВЕН АД</v>
      </c>
      <c r="B159" s="626" t="str">
        <f t="shared" ref="B159:B179" si="16">pdeBulstat</f>
        <v>114005624</v>
      </c>
      <c r="C159" s="630">
        <f t="shared" ref="C159:C179" si="17">endDate</f>
        <v>45838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445</v>
      </c>
    </row>
    <row r="160" spans="1:8">
      <c r="A160" s="626" t="str">
        <f t="shared" si="15"/>
        <v>ТОПЛОФИКАЦИЯ-ПЛЕВЕН АД</v>
      </c>
      <c r="B160" s="626" t="str">
        <f t="shared" si="16"/>
        <v>114005624</v>
      </c>
      <c r="C160" s="630">
        <f t="shared" si="17"/>
        <v>45838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193</v>
      </c>
    </row>
    <row r="161" spans="1:8">
      <c r="A161" s="626" t="str">
        <f t="shared" si="15"/>
        <v>ТОПЛОФИКАЦИЯ-ПЛЕВЕН АД</v>
      </c>
      <c r="B161" s="626" t="str">
        <f t="shared" si="16"/>
        <v>114005624</v>
      </c>
      <c r="C161" s="630">
        <f t="shared" si="17"/>
        <v>45838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66763</v>
      </c>
    </row>
    <row r="162" spans="1:8">
      <c r="A162" s="626" t="str">
        <f t="shared" si="15"/>
        <v>ТОПЛОФИКАЦИЯ-ПЛЕВЕН АД</v>
      </c>
      <c r="B162" s="626" t="str">
        <f t="shared" si="16"/>
        <v>114005624</v>
      </c>
      <c r="C162" s="630">
        <f t="shared" si="17"/>
        <v>45838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90</v>
      </c>
    </row>
    <row r="163" spans="1:8">
      <c r="A163" s="626" t="str">
        <f t="shared" si="15"/>
        <v>ТОПЛОФИКАЦИЯ-ПЛЕВЕН АД</v>
      </c>
      <c r="B163" s="626" t="str">
        <f t="shared" si="16"/>
        <v>114005624</v>
      </c>
      <c r="C163" s="630">
        <f t="shared" si="17"/>
        <v>45838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ТОПЛОФИКАЦИЯ-ПЛЕВЕН АД</v>
      </c>
      <c r="B164" s="626" t="str">
        <f t="shared" si="16"/>
        <v>114005624</v>
      </c>
      <c r="C164" s="630">
        <f t="shared" si="17"/>
        <v>45838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ТОПЛОФИКАЦИЯ-ПЛЕВЕН АД</v>
      </c>
      <c r="B165" s="626" t="str">
        <f t="shared" si="16"/>
        <v>114005624</v>
      </c>
      <c r="C165" s="630">
        <f t="shared" si="17"/>
        <v>45838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ТОПЛОФИКАЦИЯ-ПЛЕВЕН АД</v>
      </c>
      <c r="B166" s="626" t="str">
        <f t="shared" si="16"/>
        <v>114005624</v>
      </c>
      <c r="C166" s="630">
        <f t="shared" si="17"/>
        <v>45838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ТОПЛОФИКАЦИЯ-ПЛЕВЕН АД</v>
      </c>
      <c r="B167" s="626" t="str">
        <f t="shared" si="16"/>
        <v>114005624</v>
      </c>
      <c r="C167" s="630">
        <f t="shared" si="17"/>
        <v>45838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ТОПЛОФИКАЦИЯ-ПЛЕВЕН АД</v>
      </c>
      <c r="B168" s="626" t="str">
        <f t="shared" si="16"/>
        <v>114005624</v>
      </c>
      <c r="C168" s="630">
        <f t="shared" si="17"/>
        <v>45838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ТОПЛОФИКАЦИЯ-ПЛЕВЕН АД</v>
      </c>
      <c r="B169" s="626" t="str">
        <f t="shared" si="16"/>
        <v>114005624</v>
      </c>
      <c r="C169" s="630">
        <f t="shared" si="17"/>
        <v>45838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ТОПЛОФИКАЦИЯ-ПЛЕВЕН АД</v>
      </c>
      <c r="B170" s="626" t="str">
        <f t="shared" si="16"/>
        <v>114005624</v>
      </c>
      <c r="C170" s="630">
        <f t="shared" si="17"/>
        <v>45838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66853</v>
      </c>
    </row>
    <row r="171" spans="1:8">
      <c r="A171" s="626" t="str">
        <f t="shared" si="15"/>
        <v>ТОПЛОФИКАЦИЯ-ПЛЕВЕН АД</v>
      </c>
      <c r="B171" s="626" t="str">
        <f t="shared" si="16"/>
        <v>114005624</v>
      </c>
      <c r="C171" s="630">
        <f t="shared" si="17"/>
        <v>45838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25080</v>
      </c>
    </row>
    <row r="172" spans="1:8">
      <c r="A172" s="626" t="str">
        <f t="shared" si="15"/>
        <v>ТОПЛОФИКАЦИЯ-ПЛЕВЕН АД</v>
      </c>
      <c r="B172" s="626" t="str">
        <f t="shared" si="16"/>
        <v>114005624</v>
      </c>
      <c r="C172" s="630">
        <f t="shared" si="17"/>
        <v>45838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ТОПЛОФИКАЦИЯ-ПЛЕВЕН АД</v>
      </c>
      <c r="B173" s="626" t="str">
        <f t="shared" si="16"/>
        <v>114005624</v>
      </c>
      <c r="C173" s="630">
        <f t="shared" si="17"/>
        <v>45838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ТОПЛОФИКАЦИЯ-ПЛЕВЕН АД</v>
      </c>
      <c r="B174" s="626" t="str">
        <f t="shared" si="16"/>
        <v>114005624</v>
      </c>
      <c r="C174" s="630">
        <f t="shared" si="17"/>
        <v>45838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66853</v>
      </c>
    </row>
    <row r="175" spans="1:8">
      <c r="A175" s="626" t="str">
        <f t="shared" si="15"/>
        <v>ТОПЛОФИКАЦИЯ-ПЛЕВЕН АД</v>
      </c>
      <c r="B175" s="626" t="str">
        <f t="shared" si="16"/>
        <v>114005624</v>
      </c>
      <c r="C175" s="630">
        <f t="shared" si="17"/>
        <v>45838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25080</v>
      </c>
    </row>
    <row r="176" spans="1:8">
      <c r="A176" s="626" t="str">
        <f t="shared" si="15"/>
        <v>ТОПЛОФИКАЦИЯ-ПЛЕВЕН АД</v>
      </c>
      <c r="B176" s="626" t="str">
        <f t="shared" si="16"/>
        <v>114005624</v>
      </c>
      <c r="C176" s="630">
        <f t="shared" si="17"/>
        <v>45838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25080</v>
      </c>
    </row>
    <row r="177" spans="1:8">
      <c r="A177" s="626" t="str">
        <f t="shared" si="15"/>
        <v>ТОПЛОФИКАЦИЯ-ПЛЕВЕН АД</v>
      </c>
      <c r="B177" s="626" t="str">
        <f t="shared" si="16"/>
        <v>114005624</v>
      </c>
      <c r="C177" s="630">
        <f t="shared" si="17"/>
        <v>45838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ТОПЛОФИКАЦИЯ-ПЛЕВЕН АД</v>
      </c>
      <c r="B178" s="626" t="str">
        <f t="shared" si="16"/>
        <v>114005624</v>
      </c>
      <c r="C178" s="630">
        <f t="shared" si="17"/>
        <v>45838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25080</v>
      </c>
    </row>
    <row r="179" spans="1:8">
      <c r="A179" s="626" t="str">
        <f t="shared" si="15"/>
        <v>ТОПЛОФИКАЦИЯ-ПЛЕВЕН АД</v>
      </c>
      <c r="B179" s="626" t="str">
        <f t="shared" si="16"/>
        <v>114005624</v>
      </c>
      <c r="C179" s="630">
        <f t="shared" si="17"/>
        <v>45838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91933</v>
      </c>
    </row>
    <row r="180" spans="1:8" s="441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ТОПЛОФИКАЦИЯ-ПЛЕВЕН АД</v>
      </c>
      <c r="B181" s="626" t="str">
        <f t="shared" ref="B181:B216" si="19">pdeBulstat</f>
        <v>114005624</v>
      </c>
      <c r="C181" s="630">
        <f t="shared" ref="C181:C216" si="20">endDate</f>
        <v>45838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80750</v>
      </c>
    </row>
    <row r="182" spans="1:8">
      <c r="A182" s="626" t="str">
        <f t="shared" si="18"/>
        <v>ТОПЛОФИКАЦИЯ-ПЛЕВЕН АД</v>
      </c>
      <c r="B182" s="626" t="str">
        <f t="shared" si="19"/>
        <v>114005624</v>
      </c>
      <c r="C182" s="630">
        <f t="shared" si="20"/>
        <v>45838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-74453</v>
      </c>
    </row>
    <row r="183" spans="1:8">
      <c r="A183" s="626" t="str">
        <f t="shared" si="18"/>
        <v>ТОПЛОФИКАЦИЯ-ПЛЕВЕН АД</v>
      </c>
      <c r="B183" s="626" t="str">
        <f t="shared" si="19"/>
        <v>114005624</v>
      </c>
      <c r="C183" s="630">
        <f t="shared" si="20"/>
        <v>45838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ТОПЛОФИКАЦИЯ-ПЛЕВЕН АД</v>
      </c>
      <c r="B184" s="626" t="str">
        <f t="shared" si="19"/>
        <v>114005624</v>
      </c>
      <c r="C184" s="630">
        <f t="shared" si="20"/>
        <v>45838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-3515</v>
      </c>
    </row>
    <row r="185" spans="1:8">
      <c r="A185" s="626" t="str">
        <f t="shared" si="18"/>
        <v>ТОПЛОФИКАЦИЯ-ПЛЕВЕН АД</v>
      </c>
      <c r="B185" s="626" t="str">
        <f t="shared" si="19"/>
        <v>114005624</v>
      </c>
      <c r="C185" s="630">
        <f t="shared" si="20"/>
        <v>45838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1504</v>
      </c>
    </row>
    <row r="186" spans="1:8">
      <c r="A186" s="626" t="str">
        <f t="shared" si="18"/>
        <v>ТОПЛОФИКАЦИЯ-ПЛЕВЕН АД</v>
      </c>
      <c r="B186" s="626" t="str">
        <f t="shared" si="19"/>
        <v>114005624</v>
      </c>
      <c r="C186" s="630">
        <f t="shared" si="20"/>
        <v>45838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ТОПЛОФИКАЦИЯ-ПЛЕВЕН АД</v>
      </c>
      <c r="B187" s="626" t="str">
        <f t="shared" si="19"/>
        <v>114005624</v>
      </c>
      <c r="C187" s="630">
        <f t="shared" si="20"/>
        <v>45838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ТОПЛОФИКАЦИЯ-ПЛЕВЕН АД</v>
      </c>
      <c r="B188" s="626" t="str">
        <f t="shared" si="19"/>
        <v>114005624</v>
      </c>
      <c r="C188" s="630">
        <f t="shared" si="20"/>
        <v>45838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ТОПЛОФИКАЦИЯ-ПЛЕВЕН АД</v>
      </c>
      <c r="B189" s="626" t="str">
        <f t="shared" si="19"/>
        <v>114005624</v>
      </c>
      <c r="C189" s="630">
        <f t="shared" si="20"/>
        <v>45838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-4</v>
      </c>
    </row>
    <row r="190" spans="1:8">
      <c r="A190" s="626" t="str">
        <f t="shared" si="18"/>
        <v>ТОПЛОФИКАЦИЯ-ПЛЕВЕН АД</v>
      </c>
      <c r="B190" s="626" t="str">
        <f t="shared" si="19"/>
        <v>114005624</v>
      </c>
      <c r="C190" s="630">
        <f t="shared" si="20"/>
        <v>45838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-547</v>
      </c>
    </row>
    <row r="191" spans="1:8">
      <c r="A191" s="626" t="str">
        <f t="shared" si="18"/>
        <v>ТОПЛОФИКАЦИЯ-ПЛЕВЕН АД</v>
      </c>
      <c r="B191" s="626" t="str">
        <f t="shared" si="19"/>
        <v>114005624</v>
      </c>
      <c r="C191" s="630">
        <f t="shared" si="20"/>
        <v>45838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3735</v>
      </c>
    </row>
    <row r="192" spans="1:8">
      <c r="A192" s="626" t="str">
        <f t="shared" si="18"/>
        <v>ТОПЛОФИКАЦИЯ-ПЛЕВЕН АД</v>
      </c>
      <c r="B192" s="626" t="str">
        <f t="shared" si="19"/>
        <v>114005624</v>
      </c>
      <c r="C192" s="630">
        <f t="shared" si="20"/>
        <v>45838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-273</v>
      </c>
    </row>
    <row r="193" spans="1:8">
      <c r="A193" s="626" t="str">
        <f t="shared" si="18"/>
        <v>ТОПЛОФИКАЦИЯ-ПЛЕВЕН АД</v>
      </c>
      <c r="B193" s="626" t="str">
        <f t="shared" si="19"/>
        <v>114005624</v>
      </c>
      <c r="C193" s="630">
        <f t="shared" si="20"/>
        <v>45838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ТОПЛОФИКАЦИЯ-ПЛЕВЕН АД</v>
      </c>
      <c r="B194" s="626" t="str">
        <f t="shared" si="19"/>
        <v>114005624</v>
      </c>
      <c r="C194" s="630">
        <f t="shared" si="20"/>
        <v>45838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ТОПЛОФИКАЦИЯ-ПЛЕВЕН АД</v>
      </c>
      <c r="B195" s="626" t="str">
        <f t="shared" si="19"/>
        <v>114005624</v>
      </c>
      <c r="C195" s="630">
        <f t="shared" si="20"/>
        <v>45838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ТОПЛОФИКАЦИЯ-ПЛЕВЕН АД</v>
      </c>
      <c r="B196" s="626" t="str">
        <f t="shared" si="19"/>
        <v>114005624</v>
      </c>
      <c r="C196" s="630">
        <f t="shared" si="20"/>
        <v>45838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ТОПЛОФИКАЦИЯ-ПЛЕВЕН АД</v>
      </c>
      <c r="B197" s="626" t="str">
        <f t="shared" si="19"/>
        <v>114005624</v>
      </c>
      <c r="C197" s="630">
        <f t="shared" si="20"/>
        <v>45838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ТОПЛОФИКАЦИЯ-ПЛЕВЕН АД</v>
      </c>
      <c r="B198" s="626" t="str">
        <f t="shared" si="19"/>
        <v>114005624</v>
      </c>
      <c r="C198" s="630">
        <f t="shared" si="20"/>
        <v>45838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ТОПЛОФИКАЦИЯ-ПЛЕВЕН АД</v>
      </c>
      <c r="B199" s="626" t="str">
        <f t="shared" si="19"/>
        <v>114005624</v>
      </c>
      <c r="C199" s="630">
        <f t="shared" si="20"/>
        <v>45838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ТОПЛОФИКАЦИЯ-ПЛЕВЕН АД</v>
      </c>
      <c r="B200" s="626" t="str">
        <f t="shared" si="19"/>
        <v>114005624</v>
      </c>
      <c r="C200" s="630">
        <f t="shared" si="20"/>
        <v>45838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ТОПЛОФИКАЦИЯ-ПЛЕВЕН АД</v>
      </c>
      <c r="B201" s="626" t="str">
        <f t="shared" si="19"/>
        <v>114005624</v>
      </c>
      <c r="C201" s="630">
        <f t="shared" si="20"/>
        <v>45838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ТОПЛОФИКАЦИЯ-ПЛЕВЕН АД</v>
      </c>
      <c r="B202" s="626" t="str">
        <f t="shared" si="19"/>
        <v>114005624</v>
      </c>
      <c r="C202" s="630">
        <f t="shared" si="20"/>
        <v>45838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-273</v>
      </c>
    </row>
    <row r="203" spans="1:8">
      <c r="A203" s="626" t="str">
        <f t="shared" si="18"/>
        <v>ТОПЛОФИКАЦИЯ-ПЛЕВЕН АД</v>
      </c>
      <c r="B203" s="626" t="str">
        <f t="shared" si="19"/>
        <v>114005624</v>
      </c>
      <c r="C203" s="630">
        <f t="shared" si="20"/>
        <v>45838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ТОПЛОФИКАЦИЯ-ПЛЕВЕН АД</v>
      </c>
      <c r="B204" s="626" t="str">
        <f t="shared" si="19"/>
        <v>114005624</v>
      </c>
      <c r="C204" s="630">
        <f t="shared" si="20"/>
        <v>45838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ТОПЛОФИКАЦИЯ-ПЛЕВЕН АД</v>
      </c>
      <c r="B205" s="626" t="str">
        <f t="shared" si="19"/>
        <v>114005624</v>
      </c>
      <c r="C205" s="630">
        <f t="shared" si="20"/>
        <v>45838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ТОПЛОФИКАЦИЯ-ПЛЕВЕН АД</v>
      </c>
      <c r="B206" s="626" t="str">
        <f t="shared" si="19"/>
        <v>114005624</v>
      </c>
      <c r="C206" s="630">
        <f t="shared" si="20"/>
        <v>45838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-2912</v>
      </c>
    </row>
    <row r="207" spans="1:8">
      <c r="A207" s="626" t="str">
        <f t="shared" si="18"/>
        <v>ТОПЛОФИКАЦИЯ-ПЛЕВЕН АД</v>
      </c>
      <c r="B207" s="626" t="str">
        <f t="shared" si="19"/>
        <v>114005624</v>
      </c>
      <c r="C207" s="630">
        <f t="shared" si="20"/>
        <v>45838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ТОПЛОФИКАЦИЯ-ПЛЕВЕН АД</v>
      </c>
      <c r="B208" s="626" t="str">
        <f t="shared" si="19"/>
        <v>114005624</v>
      </c>
      <c r="C208" s="630">
        <f t="shared" si="20"/>
        <v>45838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-357</v>
      </c>
    </row>
    <row r="209" spans="1:8">
      <c r="A209" s="626" t="str">
        <f t="shared" si="18"/>
        <v>ТОПЛОФИКАЦИЯ-ПЛЕВЕН АД</v>
      </c>
      <c r="B209" s="626" t="str">
        <f t="shared" si="19"/>
        <v>114005624</v>
      </c>
      <c r="C209" s="630">
        <f t="shared" si="20"/>
        <v>45838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ТОПЛОФИКАЦИЯ-ПЛЕВЕН АД</v>
      </c>
      <c r="B210" s="626" t="str">
        <f t="shared" si="19"/>
        <v>114005624</v>
      </c>
      <c r="C210" s="630">
        <f t="shared" si="20"/>
        <v>45838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ТОПЛОФИКАЦИЯ-ПЛЕВЕН АД</v>
      </c>
      <c r="B211" s="626" t="str">
        <f t="shared" si="19"/>
        <v>114005624</v>
      </c>
      <c r="C211" s="630">
        <f t="shared" si="20"/>
        <v>45838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-3269</v>
      </c>
    </row>
    <row r="212" spans="1:8">
      <c r="A212" s="626" t="str">
        <f t="shared" si="18"/>
        <v>ТОПЛОФИКАЦИЯ-ПЛЕВЕН АД</v>
      </c>
      <c r="B212" s="626" t="str">
        <f t="shared" si="19"/>
        <v>114005624</v>
      </c>
      <c r="C212" s="630">
        <f t="shared" si="20"/>
        <v>45838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193</v>
      </c>
    </row>
    <row r="213" spans="1:8">
      <c r="A213" s="626" t="str">
        <f t="shared" si="18"/>
        <v>ТОПЛОФИКАЦИЯ-ПЛЕВЕН АД</v>
      </c>
      <c r="B213" s="626" t="str">
        <f t="shared" si="19"/>
        <v>114005624</v>
      </c>
      <c r="C213" s="630">
        <f t="shared" si="20"/>
        <v>45838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396</v>
      </c>
    </row>
    <row r="214" spans="1:8">
      <c r="A214" s="626" t="str">
        <f t="shared" si="18"/>
        <v>ТОПЛОФИКАЦИЯ-ПЛЕВЕН АД</v>
      </c>
      <c r="B214" s="626" t="str">
        <f t="shared" si="19"/>
        <v>114005624</v>
      </c>
      <c r="C214" s="630">
        <f t="shared" si="20"/>
        <v>45838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589</v>
      </c>
    </row>
    <row r="215" spans="1:8">
      <c r="A215" s="626" t="str">
        <f t="shared" si="18"/>
        <v>ТОПЛОФИКАЦИЯ-ПЛЕВЕН АД</v>
      </c>
      <c r="B215" s="626" t="str">
        <f t="shared" si="19"/>
        <v>114005624</v>
      </c>
      <c r="C215" s="630">
        <f t="shared" si="20"/>
        <v>45838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ТОПЛОФИКАЦИЯ-ПЛЕВЕН АД</v>
      </c>
      <c r="B216" s="626" t="str">
        <f t="shared" si="19"/>
        <v>114005624</v>
      </c>
      <c r="C216" s="630">
        <f t="shared" si="20"/>
        <v>45838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1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ТОПЛОФИКАЦИЯ-ПЛЕВЕН АД</v>
      </c>
      <c r="B218" s="626" t="str">
        <f t="shared" ref="B218:B281" si="22">pdeBulstat</f>
        <v>114005624</v>
      </c>
      <c r="C218" s="630">
        <f t="shared" ref="C218:C281" si="23">endDate</f>
        <v>45838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20512</v>
      </c>
    </row>
    <row r="219" spans="1:8">
      <c r="A219" s="626" t="str">
        <f t="shared" si="21"/>
        <v>ТОПЛОФИКАЦИЯ-ПЛЕВЕН АД</v>
      </c>
      <c r="B219" s="626" t="str">
        <f t="shared" si="22"/>
        <v>114005624</v>
      </c>
      <c r="C219" s="630">
        <f t="shared" si="23"/>
        <v>45838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ТОПЛОФИКАЦИЯ-ПЛЕВЕН АД</v>
      </c>
      <c r="B220" s="626" t="str">
        <f t="shared" si="22"/>
        <v>114005624</v>
      </c>
      <c r="C220" s="630">
        <f t="shared" si="23"/>
        <v>45838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ТОПЛОФИКАЦИЯ-ПЛЕВЕН АД</v>
      </c>
      <c r="B221" s="626" t="str">
        <f t="shared" si="22"/>
        <v>114005624</v>
      </c>
      <c r="C221" s="630">
        <f t="shared" si="23"/>
        <v>45838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ТОПЛОФИКАЦИЯ-ПЛЕВЕН АД</v>
      </c>
      <c r="B222" s="626" t="str">
        <f t="shared" si="22"/>
        <v>114005624</v>
      </c>
      <c r="C222" s="630">
        <f t="shared" si="23"/>
        <v>45838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20512</v>
      </c>
    </row>
    <row r="223" spans="1:8">
      <c r="A223" s="626" t="str">
        <f t="shared" si="21"/>
        <v>ТОПЛОФИКАЦИЯ-ПЛЕВЕН АД</v>
      </c>
      <c r="B223" s="626" t="str">
        <f t="shared" si="22"/>
        <v>114005624</v>
      </c>
      <c r="C223" s="630">
        <f t="shared" si="23"/>
        <v>45838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ТОПЛОФИКАЦИЯ-ПЛЕВЕН АД</v>
      </c>
      <c r="B224" s="626" t="str">
        <f t="shared" si="22"/>
        <v>114005624</v>
      </c>
      <c r="C224" s="630">
        <f t="shared" si="23"/>
        <v>45838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ТОПЛОФИКАЦИЯ-ПЛЕВЕН АД</v>
      </c>
      <c r="B225" s="626" t="str">
        <f t="shared" si="22"/>
        <v>114005624</v>
      </c>
      <c r="C225" s="630">
        <f t="shared" si="23"/>
        <v>45838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ТОПЛОФИКАЦИЯ-ПЛЕВЕН АД</v>
      </c>
      <c r="B226" s="626" t="str">
        <f t="shared" si="22"/>
        <v>114005624</v>
      </c>
      <c r="C226" s="630">
        <f t="shared" si="23"/>
        <v>45838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ТОПЛОФИКАЦИЯ-ПЛЕВЕН АД</v>
      </c>
      <c r="B227" s="626" t="str">
        <f t="shared" si="22"/>
        <v>114005624</v>
      </c>
      <c r="C227" s="630">
        <f t="shared" si="23"/>
        <v>45838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ТОПЛОФИКАЦИЯ-ПЛЕВЕН АД</v>
      </c>
      <c r="B228" s="626" t="str">
        <f t="shared" si="22"/>
        <v>114005624</v>
      </c>
      <c r="C228" s="630">
        <f t="shared" si="23"/>
        <v>45838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ТОПЛОФИКАЦИЯ-ПЛЕВЕН АД</v>
      </c>
      <c r="B229" s="626" t="str">
        <f t="shared" si="22"/>
        <v>114005624</v>
      </c>
      <c r="C229" s="630">
        <f t="shared" si="23"/>
        <v>45838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ТОПЛОФИКАЦИЯ-ПЛЕВЕН АД</v>
      </c>
      <c r="B230" s="626" t="str">
        <f t="shared" si="22"/>
        <v>114005624</v>
      </c>
      <c r="C230" s="630">
        <f t="shared" si="23"/>
        <v>45838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ТОПЛОФИКАЦИЯ-ПЛЕВЕН АД</v>
      </c>
      <c r="B231" s="626" t="str">
        <f t="shared" si="22"/>
        <v>114005624</v>
      </c>
      <c r="C231" s="630">
        <f t="shared" si="23"/>
        <v>45838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ТОПЛОФИКАЦИЯ-ПЛЕВЕН АД</v>
      </c>
      <c r="B232" s="626" t="str">
        <f t="shared" si="22"/>
        <v>114005624</v>
      </c>
      <c r="C232" s="630">
        <f t="shared" si="23"/>
        <v>45838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ТОПЛОФИКАЦИЯ-ПЛЕВЕН АД</v>
      </c>
      <c r="B233" s="626" t="str">
        <f t="shared" si="22"/>
        <v>114005624</v>
      </c>
      <c r="C233" s="630">
        <f t="shared" si="23"/>
        <v>45838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ТОПЛОФИКАЦИЯ-ПЛЕВЕН АД</v>
      </c>
      <c r="B234" s="626" t="str">
        <f t="shared" si="22"/>
        <v>114005624</v>
      </c>
      <c r="C234" s="630">
        <f t="shared" si="23"/>
        <v>45838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ТОПЛОФИКАЦИЯ-ПЛЕВЕН АД</v>
      </c>
      <c r="B235" s="626" t="str">
        <f t="shared" si="22"/>
        <v>114005624</v>
      </c>
      <c r="C235" s="630">
        <f t="shared" si="23"/>
        <v>45838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ТОПЛОФИКАЦИЯ-ПЛЕВЕН АД</v>
      </c>
      <c r="B236" s="626" t="str">
        <f t="shared" si="22"/>
        <v>114005624</v>
      </c>
      <c r="C236" s="630">
        <f t="shared" si="23"/>
        <v>45838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20512</v>
      </c>
    </row>
    <row r="237" spans="1:8">
      <c r="A237" s="626" t="str">
        <f t="shared" si="21"/>
        <v>ТОПЛОФИКАЦИЯ-ПЛЕВЕН АД</v>
      </c>
      <c r="B237" s="626" t="str">
        <f t="shared" si="22"/>
        <v>114005624</v>
      </c>
      <c r="C237" s="630">
        <f t="shared" si="23"/>
        <v>45838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ТОПЛОФИКАЦИЯ-ПЛЕВЕН АД</v>
      </c>
      <c r="B238" s="626" t="str">
        <f t="shared" si="22"/>
        <v>114005624</v>
      </c>
      <c r="C238" s="630">
        <f t="shared" si="23"/>
        <v>45838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ТОПЛОФИКАЦИЯ-ПЛЕВЕН АД</v>
      </c>
      <c r="B239" s="626" t="str">
        <f t="shared" si="22"/>
        <v>114005624</v>
      </c>
      <c r="C239" s="630">
        <f t="shared" si="23"/>
        <v>45838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20512</v>
      </c>
    </row>
    <row r="240" spans="1:8">
      <c r="A240" s="626" t="str">
        <f t="shared" si="21"/>
        <v>ТОПЛОФИКАЦИЯ-ПЛЕВЕН АД</v>
      </c>
      <c r="B240" s="626" t="str">
        <f t="shared" si="22"/>
        <v>114005624</v>
      </c>
      <c r="C240" s="630">
        <f t="shared" si="23"/>
        <v>45838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268</v>
      </c>
    </row>
    <row r="241" spans="1:8">
      <c r="A241" s="626" t="str">
        <f t="shared" si="21"/>
        <v>ТОПЛОФИКАЦИЯ-ПЛЕВЕН АД</v>
      </c>
      <c r="B241" s="626" t="str">
        <f t="shared" si="22"/>
        <v>114005624</v>
      </c>
      <c r="C241" s="630">
        <f t="shared" si="23"/>
        <v>45838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ТОПЛОФИКАЦИЯ-ПЛЕВЕН АД</v>
      </c>
      <c r="B242" s="626" t="str">
        <f t="shared" si="22"/>
        <v>114005624</v>
      </c>
      <c r="C242" s="630">
        <f t="shared" si="23"/>
        <v>45838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ТОПЛОФИКАЦИЯ-ПЛЕВЕН АД</v>
      </c>
      <c r="B243" s="626" t="str">
        <f t="shared" si="22"/>
        <v>114005624</v>
      </c>
      <c r="C243" s="630">
        <f t="shared" si="23"/>
        <v>45838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ТОПЛОФИКАЦИЯ-ПЛЕВЕН АД</v>
      </c>
      <c r="B244" s="626" t="str">
        <f t="shared" si="22"/>
        <v>114005624</v>
      </c>
      <c r="C244" s="630">
        <f t="shared" si="23"/>
        <v>45838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268</v>
      </c>
    </row>
    <row r="245" spans="1:8">
      <c r="A245" s="626" t="str">
        <f t="shared" si="21"/>
        <v>ТОПЛОФИКАЦИЯ-ПЛЕВЕН АД</v>
      </c>
      <c r="B245" s="626" t="str">
        <f t="shared" si="22"/>
        <v>114005624</v>
      </c>
      <c r="C245" s="630">
        <f t="shared" si="23"/>
        <v>45838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ТОПЛОФИКАЦИЯ-ПЛЕВЕН АД</v>
      </c>
      <c r="B246" s="626" t="str">
        <f t="shared" si="22"/>
        <v>114005624</v>
      </c>
      <c r="C246" s="630">
        <f t="shared" si="23"/>
        <v>45838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ТОПЛОФИКАЦИЯ-ПЛЕВЕН АД</v>
      </c>
      <c r="B247" s="626" t="str">
        <f t="shared" si="22"/>
        <v>114005624</v>
      </c>
      <c r="C247" s="630">
        <f t="shared" si="23"/>
        <v>45838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ТОПЛОФИКАЦИЯ-ПЛЕВЕН АД</v>
      </c>
      <c r="B248" s="626" t="str">
        <f t="shared" si="22"/>
        <v>114005624</v>
      </c>
      <c r="C248" s="630">
        <f t="shared" si="23"/>
        <v>45838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ТОПЛОФИКАЦИЯ-ПЛЕВЕН АД</v>
      </c>
      <c r="B249" s="626" t="str">
        <f t="shared" si="22"/>
        <v>114005624</v>
      </c>
      <c r="C249" s="630">
        <f t="shared" si="23"/>
        <v>45838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ТОПЛОФИКАЦИЯ-ПЛЕВЕН АД</v>
      </c>
      <c r="B250" s="626" t="str">
        <f t="shared" si="22"/>
        <v>114005624</v>
      </c>
      <c r="C250" s="630">
        <f t="shared" si="23"/>
        <v>45838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ТОПЛОФИКАЦИЯ-ПЛЕВЕН АД</v>
      </c>
      <c r="B251" s="626" t="str">
        <f t="shared" si="22"/>
        <v>114005624</v>
      </c>
      <c r="C251" s="630">
        <f t="shared" si="23"/>
        <v>45838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ТОПЛОФИКАЦИЯ-ПЛЕВЕН АД</v>
      </c>
      <c r="B252" s="626" t="str">
        <f t="shared" si="22"/>
        <v>114005624</v>
      </c>
      <c r="C252" s="630">
        <f t="shared" si="23"/>
        <v>45838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ТОПЛОФИКАЦИЯ-ПЛЕВЕН АД</v>
      </c>
      <c r="B253" s="626" t="str">
        <f t="shared" si="22"/>
        <v>114005624</v>
      </c>
      <c r="C253" s="630">
        <f t="shared" si="23"/>
        <v>45838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ТОПЛОФИКАЦИЯ-ПЛЕВЕН АД</v>
      </c>
      <c r="B254" s="626" t="str">
        <f t="shared" si="22"/>
        <v>114005624</v>
      </c>
      <c r="C254" s="630">
        <f t="shared" si="23"/>
        <v>45838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ТОПЛОФИКАЦИЯ-ПЛЕВЕН АД</v>
      </c>
      <c r="B255" s="626" t="str">
        <f t="shared" si="22"/>
        <v>114005624</v>
      </c>
      <c r="C255" s="630">
        <f t="shared" si="23"/>
        <v>45838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ТОПЛОФИКАЦИЯ-ПЛЕВЕН АД</v>
      </c>
      <c r="B256" s="626" t="str">
        <f t="shared" si="22"/>
        <v>114005624</v>
      </c>
      <c r="C256" s="630">
        <f t="shared" si="23"/>
        <v>45838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ТОПЛОФИКАЦИЯ-ПЛЕВЕН АД</v>
      </c>
      <c r="B257" s="626" t="str">
        <f t="shared" si="22"/>
        <v>114005624</v>
      </c>
      <c r="C257" s="630">
        <f t="shared" si="23"/>
        <v>45838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ТОПЛОФИКАЦИЯ-ПЛЕВЕН АД</v>
      </c>
      <c r="B258" s="626" t="str">
        <f t="shared" si="22"/>
        <v>114005624</v>
      </c>
      <c r="C258" s="630">
        <f t="shared" si="23"/>
        <v>45838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268</v>
      </c>
    </row>
    <row r="259" spans="1:8">
      <c r="A259" s="626" t="str">
        <f t="shared" si="21"/>
        <v>ТОПЛОФИКАЦИЯ-ПЛЕВЕН АД</v>
      </c>
      <c r="B259" s="626" t="str">
        <f t="shared" si="22"/>
        <v>114005624</v>
      </c>
      <c r="C259" s="630">
        <f t="shared" si="23"/>
        <v>45838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ТОПЛОФИКАЦИЯ-ПЛЕВЕН АД</v>
      </c>
      <c r="B260" s="626" t="str">
        <f t="shared" si="22"/>
        <v>114005624</v>
      </c>
      <c r="C260" s="630">
        <f t="shared" si="23"/>
        <v>45838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ТОПЛОФИКАЦИЯ-ПЛЕВЕН АД</v>
      </c>
      <c r="B261" s="626" t="str">
        <f t="shared" si="22"/>
        <v>114005624</v>
      </c>
      <c r="C261" s="630">
        <f t="shared" si="23"/>
        <v>45838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268</v>
      </c>
    </row>
    <row r="262" spans="1:8">
      <c r="A262" s="626" t="str">
        <f t="shared" si="21"/>
        <v>ТОПЛОФИКАЦИЯ-ПЛЕВЕН АД</v>
      </c>
      <c r="B262" s="626" t="str">
        <f t="shared" si="22"/>
        <v>114005624</v>
      </c>
      <c r="C262" s="630">
        <f t="shared" si="23"/>
        <v>45838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60303</v>
      </c>
    </row>
    <row r="263" spans="1:8">
      <c r="A263" s="626" t="str">
        <f t="shared" si="21"/>
        <v>ТОПЛОФИКАЦИЯ-ПЛЕВЕН АД</v>
      </c>
      <c r="B263" s="626" t="str">
        <f t="shared" si="22"/>
        <v>114005624</v>
      </c>
      <c r="C263" s="630">
        <f t="shared" si="23"/>
        <v>45838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ТОПЛОФИКАЦИЯ-ПЛЕВЕН АД</v>
      </c>
      <c r="B264" s="626" t="str">
        <f t="shared" si="22"/>
        <v>114005624</v>
      </c>
      <c r="C264" s="630">
        <f t="shared" si="23"/>
        <v>45838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ТОПЛОФИКАЦИЯ-ПЛЕВЕН АД</v>
      </c>
      <c r="B265" s="626" t="str">
        <f t="shared" si="22"/>
        <v>114005624</v>
      </c>
      <c r="C265" s="630">
        <f t="shared" si="23"/>
        <v>45838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ТОПЛОФИКАЦИЯ-ПЛЕВЕН АД</v>
      </c>
      <c r="B266" s="626" t="str">
        <f t="shared" si="22"/>
        <v>114005624</v>
      </c>
      <c r="C266" s="630">
        <f t="shared" si="23"/>
        <v>45838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60303</v>
      </c>
    </row>
    <row r="267" spans="1:8">
      <c r="A267" s="626" t="str">
        <f t="shared" si="21"/>
        <v>ТОПЛОФИКАЦИЯ-ПЛЕВЕН АД</v>
      </c>
      <c r="B267" s="626" t="str">
        <f t="shared" si="22"/>
        <v>114005624</v>
      </c>
      <c r="C267" s="630">
        <f t="shared" si="23"/>
        <v>45838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ТОПЛОФИКАЦИЯ-ПЛЕВЕН АД</v>
      </c>
      <c r="B268" s="626" t="str">
        <f t="shared" si="22"/>
        <v>114005624</v>
      </c>
      <c r="C268" s="630">
        <f t="shared" si="23"/>
        <v>45838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ТОПЛОФИКАЦИЯ-ПЛЕВЕН АД</v>
      </c>
      <c r="B269" s="626" t="str">
        <f t="shared" si="22"/>
        <v>114005624</v>
      </c>
      <c r="C269" s="630">
        <f t="shared" si="23"/>
        <v>45838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ТОПЛОФИКАЦИЯ-ПЛЕВЕН АД</v>
      </c>
      <c r="B270" s="626" t="str">
        <f t="shared" si="22"/>
        <v>114005624</v>
      </c>
      <c r="C270" s="630">
        <f t="shared" si="23"/>
        <v>45838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ТОПЛОФИКАЦИЯ-ПЛЕВЕН АД</v>
      </c>
      <c r="B271" s="626" t="str">
        <f t="shared" si="22"/>
        <v>114005624</v>
      </c>
      <c r="C271" s="630">
        <f t="shared" si="23"/>
        <v>45838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ТОПЛОФИКАЦИЯ-ПЛЕВЕН АД</v>
      </c>
      <c r="B272" s="626" t="str">
        <f t="shared" si="22"/>
        <v>114005624</v>
      </c>
      <c r="C272" s="630">
        <f t="shared" si="23"/>
        <v>45838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ТОПЛОФИКАЦИЯ-ПЛЕВЕН АД</v>
      </c>
      <c r="B273" s="626" t="str">
        <f t="shared" si="22"/>
        <v>114005624</v>
      </c>
      <c r="C273" s="630">
        <f t="shared" si="23"/>
        <v>45838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ТОПЛОФИКАЦИЯ-ПЛЕВЕН АД</v>
      </c>
      <c r="B274" s="626" t="str">
        <f t="shared" si="22"/>
        <v>114005624</v>
      </c>
      <c r="C274" s="630">
        <f t="shared" si="23"/>
        <v>45838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ТОПЛОФИКАЦИЯ-ПЛЕВЕН АД</v>
      </c>
      <c r="B275" s="626" t="str">
        <f t="shared" si="22"/>
        <v>114005624</v>
      </c>
      <c r="C275" s="630">
        <f t="shared" si="23"/>
        <v>45838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ТОПЛОФИКАЦИЯ-ПЛЕВЕН АД</v>
      </c>
      <c r="B276" s="626" t="str">
        <f t="shared" si="22"/>
        <v>114005624</v>
      </c>
      <c r="C276" s="630">
        <f t="shared" si="23"/>
        <v>45838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ТОПЛОФИКАЦИЯ-ПЛЕВЕН АД</v>
      </c>
      <c r="B277" s="626" t="str">
        <f t="shared" si="22"/>
        <v>114005624</v>
      </c>
      <c r="C277" s="630">
        <f t="shared" si="23"/>
        <v>45838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ТОПЛОФИКАЦИЯ-ПЛЕВЕН АД</v>
      </c>
      <c r="B278" s="626" t="str">
        <f t="shared" si="22"/>
        <v>114005624</v>
      </c>
      <c r="C278" s="630">
        <f t="shared" si="23"/>
        <v>45838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ТОПЛОФИКАЦИЯ-ПЛЕВЕН АД</v>
      </c>
      <c r="B279" s="626" t="str">
        <f t="shared" si="22"/>
        <v>114005624</v>
      </c>
      <c r="C279" s="630">
        <f t="shared" si="23"/>
        <v>45838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-1</v>
      </c>
    </row>
    <row r="280" spans="1:8">
      <c r="A280" s="626" t="str">
        <f t="shared" si="21"/>
        <v>ТОПЛОФИКАЦИЯ-ПЛЕВЕН АД</v>
      </c>
      <c r="B280" s="626" t="str">
        <f t="shared" si="22"/>
        <v>114005624</v>
      </c>
      <c r="C280" s="630">
        <f t="shared" si="23"/>
        <v>45838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60302</v>
      </c>
    </row>
    <row r="281" spans="1:8">
      <c r="A281" s="626" t="str">
        <f t="shared" si="21"/>
        <v>ТОПЛОФИКАЦИЯ-ПЛЕВЕН АД</v>
      </c>
      <c r="B281" s="626" t="str">
        <f t="shared" si="22"/>
        <v>114005624</v>
      </c>
      <c r="C281" s="630">
        <f t="shared" si="23"/>
        <v>45838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ТОПЛОФИКАЦИЯ-ПЛЕВЕН АД</v>
      </c>
      <c r="B282" s="626" t="str">
        <f t="shared" ref="B282:B345" si="25">pdeBulstat</f>
        <v>114005624</v>
      </c>
      <c r="C282" s="630">
        <f t="shared" ref="C282:C345" si="26">endDate</f>
        <v>45838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ТОПЛОФИКАЦИЯ-ПЛЕВЕН АД</v>
      </c>
      <c r="B283" s="626" t="str">
        <f t="shared" si="25"/>
        <v>114005624</v>
      </c>
      <c r="C283" s="630">
        <f t="shared" si="26"/>
        <v>45838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60302</v>
      </c>
    </row>
    <row r="284" spans="1:8">
      <c r="A284" s="626" t="str">
        <f t="shared" si="24"/>
        <v>ТОПЛОФИКАЦИЯ-ПЛЕВЕН АД</v>
      </c>
      <c r="B284" s="626" t="str">
        <f t="shared" si="25"/>
        <v>114005624</v>
      </c>
      <c r="C284" s="630">
        <f t="shared" si="26"/>
        <v>45838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2051</v>
      </c>
    </row>
    <row r="285" spans="1:8">
      <c r="A285" s="626" t="str">
        <f t="shared" si="24"/>
        <v>ТОПЛОФИКАЦИЯ-ПЛЕВЕН АД</v>
      </c>
      <c r="B285" s="626" t="str">
        <f t="shared" si="25"/>
        <v>114005624</v>
      </c>
      <c r="C285" s="630">
        <f t="shared" si="26"/>
        <v>45838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ТОПЛОФИКАЦИЯ-ПЛЕВЕН АД</v>
      </c>
      <c r="B286" s="626" t="str">
        <f t="shared" si="25"/>
        <v>114005624</v>
      </c>
      <c r="C286" s="630">
        <f t="shared" si="26"/>
        <v>45838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ТОПЛОФИКАЦИЯ-ПЛЕВЕН АД</v>
      </c>
      <c r="B287" s="626" t="str">
        <f t="shared" si="25"/>
        <v>114005624</v>
      </c>
      <c r="C287" s="630">
        <f t="shared" si="26"/>
        <v>45838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ТОПЛОФИКАЦИЯ-ПЛЕВЕН АД</v>
      </c>
      <c r="B288" s="626" t="str">
        <f t="shared" si="25"/>
        <v>114005624</v>
      </c>
      <c r="C288" s="630">
        <f t="shared" si="26"/>
        <v>45838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2051</v>
      </c>
    </row>
    <row r="289" spans="1:8">
      <c r="A289" s="626" t="str">
        <f t="shared" si="24"/>
        <v>ТОПЛОФИКАЦИЯ-ПЛЕВЕН АД</v>
      </c>
      <c r="B289" s="626" t="str">
        <f t="shared" si="25"/>
        <v>114005624</v>
      </c>
      <c r="C289" s="630">
        <f t="shared" si="26"/>
        <v>45838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ТОПЛОФИКАЦИЯ-ПЛЕВЕН АД</v>
      </c>
      <c r="B290" s="626" t="str">
        <f t="shared" si="25"/>
        <v>114005624</v>
      </c>
      <c r="C290" s="630">
        <f t="shared" si="26"/>
        <v>45838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ТОПЛОФИКАЦИЯ-ПЛЕВЕН АД</v>
      </c>
      <c r="B291" s="626" t="str">
        <f t="shared" si="25"/>
        <v>114005624</v>
      </c>
      <c r="C291" s="630">
        <f t="shared" si="26"/>
        <v>45838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ТОПЛОФИКАЦИЯ-ПЛЕВЕН АД</v>
      </c>
      <c r="B292" s="626" t="str">
        <f t="shared" si="25"/>
        <v>114005624</v>
      </c>
      <c r="C292" s="630">
        <f t="shared" si="26"/>
        <v>45838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ТОПЛОФИКАЦИЯ-ПЛЕВЕН АД</v>
      </c>
      <c r="B293" s="626" t="str">
        <f t="shared" si="25"/>
        <v>114005624</v>
      </c>
      <c r="C293" s="630">
        <f t="shared" si="26"/>
        <v>45838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ТОПЛОФИКАЦИЯ-ПЛЕВЕН АД</v>
      </c>
      <c r="B294" s="626" t="str">
        <f t="shared" si="25"/>
        <v>114005624</v>
      </c>
      <c r="C294" s="630">
        <f t="shared" si="26"/>
        <v>45838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ТОПЛОФИКАЦИЯ-ПЛЕВЕН АД</v>
      </c>
      <c r="B295" s="626" t="str">
        <f t="shared" si="25"/>
        <v>114005624</v>
      </c>
      <c r="C295" s="630">
        <f t="shared" si="26"/>
        <v>45838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ТОПЛОФИКАЦИЯ-ПЛЕВЕН АД</v>
      </c>
      <c r="B296" s="626" t="str">
        <f t="shared" si="25"/>
        <v>114005624</v>
      </c>
      <c r="C296" s="630">
        <f t="shared" si="26"/>
        <v>45838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ТОПЛОФИКАЦИЯ-ПЛЕВЕН АД</v>
      </c>
      <c r="B297" s="626" t="str">
        <f t="shared" si="25"/>
        <v>114005624</v>
      </c>
      <c r="C297" s="630">
        <f t="shared" si="26"/>
        <v>45838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ТОПЛОФИКАЦИЯ-ПЛЕВЕН АД</v>
      </c>
      <c r="B298" s="626" t="str">
        <f t="shared" si="25"/>
        <v>114005624</v>
      </c>
      <c r="C298" s="630">
        <f t="shared" si="26"/>
        <v>45838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ТОПЛОФИКАЦИЯ-ПЛЕВЕН АД</v>
      </c>
      <c r="B299" s="626" t="str">
        <f t="shared" si="25"/>
        <v>114005624</v>
      </c>
      <c r="C299" s="630">
        <f t="shared" si="26"/>
        <v>45838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ТОПЛОФИКАЦИЯ-ПЛЕВЕН АД</v>
      </c>
      <c r="B300" s="626" t="str">
        <f t="shared" si="25"/>
        <v>114005624</v>
      </c>
      <c r="C300" s="630">
        <f t="shared" si="26"/>
        <v>45838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ТОПЛОФИКАЦИЯ-ПЛЕВЕН АД</v>
      </c>
      <c r="B301" s="626" t="str">
        <f t="shared" si="25"/>
        <v>114005624</v>
      </c>
      <c r="C301" s="630">
        <f t="shared" si="26"/>
        <v>45838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ТОПЛОФИКАЦИЯ-ПЛЕВЕН АД</v>
      </c>
      <c r="B302" s="626" t="str">
        <f t="shared" si="25"/>
        <v>114005624</v>
      </c>
      <c r="C302" s="630">
        <f t="shared" si="26"/>
        <v>45838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2051</v>
      </c>
    </row>
    <row r="303" spans="1:8">
      <c r="A303" s="626" t="str">
        <f t="shared" si="24"/>
        <v>ТОПЛОФИКАЦИЯ-ПЛЕВЕН АД</v>
      </c>
      <c r="B303" s="626" t="str">
        <f t="shared" si="25"/>
        <v>114005624</v>
      </c>
      <c r="C303" s="630">
        <f t="shared" si="26"/>
        <v>45838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ТОПЛОФИКАЦИЯ-ПЛЕВЕН АД</v>
      </c>
      <c r="B304" s="626" t="str">
        <f t="shared" si="25"/>
        <v>114005624</v>
      </c>
      <c r="C304" s="630">
        <f t="shared" si="26"/>
        <v>45838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ТОПЛОФИКАЦИЯ-ПЛЕВЕН АД</v>
      </c>
      <c r="B305" s="626" t="str">
        <f t="shared" si="25"/>
        <v>114005624</v>
      </c>
      <c r="C305" s="630">
        <f t="shared" si="26"/>
        <v>45838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2051</v>
      </c>
    </row>
    <row r="306" spans="1:8">
      <c r="A306" s="626" t="str">
        <f t="shared" si="24"/>
        <v>ТОПЛОФИКАЦИЯ-ПЛЕВЕН АД</v>
      </c>
      <c r="B306" s="626" t="str">
        <f t="shared" si="25"/>
        <v>114005624</v>
      </c>
      <c r="C306" s="630">
        <f t="shared" si="26"/>
        <v>45838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ТОПЛОФИКАЦИЯ-ПЛЕВЕН АД</v>
      </c>
      <c r="B307" s="626" t="str">
        <f t="shared" si="25"/>
        <v>114005624</v>
      </c>
      <c r="C307" s="630">
        <f t="shared" si="26"/>
        <v>45838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ТОПЛОФИКАЦИЯ-ПЛЕВЕН АД</v>
      </c>
      <c r="B308" s="626" t="str">
        <f t="shared" si="25"/>
        <v>114005624</v>
      </c>
      <c r="C308" s="630">
        <f t="shared" si="26"/>
        <v>45838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ТОПЛОФИКАЦИЯ-ПЛЕВЕН АД</v>
      </c>
      <c r="B309" s="626" t="str">
        <f t="shared" si="25"/>
        <v>114005624</v>
      </c>
      <c r="C309" s="630">
        <f t="shared" si="26"/>
        <v>45838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ТОПЛОФИКАЦИЯ-ПЛЕВЕН АД</v>
      </c>
      <c r="B310" s="626" t="str">
        <f t="shared" si="25"/>
        <v>114005624</v>
      </c>
      <c r="C310" s="630">
        <f t="shared" si="26"/>
        <v>45838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ТОПЛОФИКАЦИЯ-ПЛЕВЕН АД</v>
      </c>
      <c r="B311" s="626" t="str">
        <f t="shared" si="25"/>
        <v>114005624</v>
      </c>
      <c r="C311" s="630">
        <f t="shared" si="26"/>
        <v>45838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ТОПЛОФИКАЦИЯ-ПЛЕВЕН АД</v>
      </c>
      <c r="B312" s="626" t="str">
        <f t="shared" si="25"/>
        <v>114005624</v>
      </c>
      <c r="C312" s="630">
        <f t="shared" si="26"/>
        <v>45838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ТОПЛОФИКАЦИЯ-ПЛЕВЕН АД</v>
      </c>
      <c r="B313" s="626" t="str">
        <f t="shared" si="25"/>
        <v>114005624</v>
      </c>
      <c r="C313" s="630">
        <f t="shared" si="26"/>
        <v>45838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ТОПЛОФИКАЦИЯ-ПЛЕВЕН АД</v>
      </c>
      <c r="B314" s="626" t="str">
        <f t="shared" si="25"/>
        <v>114005624</v>
      </c>
      <c r="C314" s="630">
        <f t="shared" si="26"/>
        <v>45838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ТОПЛОФИКАЦИЯ-ПЛЕВЕН АД</v>
      </c>
      <c r="B315" s="626" t="str">
        <f t="shared" si="25"/>
        <v>114005624</v>
      </c>
      <c r="C315" s="630">
        <f t="shared" si="26"/>
        <v>45838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ТОПЛОФИКАЦИЯ-ПЛЕВЕН АД</v>
      </c>
      <c r="B316" s="626" t="str">
        <f t="shared" si="25"/>
        <v>114005624</v>
      </c>
      <c r="C316" s="630">
        <f t="shared" si="26"/>
        <v>45838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ТОПЛОФИКАЦИЯ-ПЛЕВЕН АД</v>
      </c>
      <c r="B317" s="626" t="str">
        <f t="shared" si="25"/>
        <v>114005624</v>
      </c>
      <c r="C317" s="630">
        <f t="shared" si="26"/>
        <v>45838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ТОПЛОФИКАЦИЯ-ПЛЕВЕН АД</v>
      </c>
      <c r="B318" s="626" t="str">
        <f t="shared" si="25"/>
        <v>114005624</v>
      </c>
      <c r="C318" s="630">
        <f t="shared" si="26"/>
        <v>45838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ТОПЛОФИКАЦИЯ-ПЛЕВЕН АД</v>
      </c>
      <c r="B319" s="626" t="str">
        <f t="shared" si="25"/>
        <v>114005624</v>
      </c>
      <c r="C319" s="630">
        <f t="shared" si="26"/>
        <v>45838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ТОПЛОФИКАЦИЯ-ПЛЕВЕН АД</v>
      </c>
      <c r="B320" s="626" t="str">
        <f t="shared" si="25"/>
        <v>114005624</v>
      </c>
      <c r="C320" s="630">
        <f t="shared" si="26"/>
        <v>45838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ТОПЛОФИКАЦИЯ-ПЛЕВЕН АД</v>
      </c>
      <c r="B321" s="626" t="str">
        <f t="shared" si="25"/>
        <v>114005624</v>
      </c>
      <c r="C321" s="630">
        <f t="shared" si="26"/>
        <v>45838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ТОПЛОФИКАЦИЯ-ПЛЕВЕН АД</v>
      </c>
      <c r="B322" s="626" t="str">
        <f t="shared" si="25"/>
        <v>114005624</v>
      </c>
      <c r="C322" s="630">
        <f t="shared" si="26"/>
        <v>45838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ТОПЛОФИКАЦИЯ-ПЛЕВЕН АД</v>
      </c>
      <c r="B323" s="626" t="str">
        <f t="shared" si="25"/>
        <v>114005624</v>
      </c>
      <c r="C323" s="630">
        <f t="shared" si="26"/>
        <v>45838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ТОПЛОФИКАЦИЯ-ПЛЕВЕН АД</v>
      </c>
      <c r="B324" s="626" t="str">
        <f t="shared" si="25"/>
        <v>114005624</v>
      </c>
      <c r="C324" s="630">
        <f t="shared" si="26"/>
        <v>45838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ТОПЛОФИКАЦИЯ-ПЛЕВЕН АД</v>
      </c>
      <c r="B325" s="626" t="str">
        <f t="shared" si="25"/>
        <v>114005624</v>
      </c>
      <c r="C325" s="630">
        <f t="shared" si="26"/>
        <v>45838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ТОПЛОФИКАЦИЯ-ПЛЕВЕН АД</v>
      </c>
      <c r="B326" s="626" t="str">
        <f t="shared" si="25"/>
        <v>114005624</v>
      </c>
      <c r="C326" s="630">
        <f t="shared" si="26"/>
        <v>45838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ТОПЛОФИКАЦИЯ-ПЛЕВЕН АД</v>
      </c>
      <c r="B327" s="626" t="str">
        <f t="shared" si="25"/>
        <v>114005624</v>
      </c>
      <c r="C327" s="630">
        <f t="shared" si="26"/>
        <v>45838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ТОПЛОФИКАЦИЯ-ПЛЕВЕН АД</v>
      </c>
      <c r="B328" s="626" t="str">
        <f t="shared" si="25"/>
        <v>114005624</v>
      </c>
      <c r="C328" s="630">
        <f t="shared" si="26"/>
        <v>45838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9145</v>
      </c>
    </row>
    <row r="329" spans="1:8">
      <c r="A329" s="626" t="str">
        <f t="shared" si="24"/>
        <v>ТОПЛОФИКАЦИЯ-ПЛЕВЕН АД</v>
      </c>
      <c r="B329" s="626" t="str">
        <f t="shared" si="25"/>
        <v>114005624</v>
      </c>
      <c r="C329" s="630">
        <f t="shared" si="26"/>
        <v>45838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ТОПЛОФИКАЦИЯ-ПЛЕВЕН АД</v>
      </c>
      <c r="B330" s="626" t="str">
        <f t="shared" si="25"/>
        <v>114005624</v>
      </c>
      <c r="C330" s="630">
        <f t="shared" si="26"/>
        <v>45838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ТОПЛОФИКАЦИЯ-ПЛЕВЕН АД</v>
      </c>
      <c r="B331" s="626" t="str">
        <f t="shared" si="25"/>
        <v>114005624</v>
      </c>
      <c r="C331" s="630">
        <f t="shared" si="26"/>
        <v>45838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ТОПЛОФИКАЦИЯ-ПЛЕВЕН АД</v>
      </c>
      <c r="B332" s="626" t="str">
        <f t="shared" si="25"/>
        <v>114005624</v>
      </c>
      <c r="C332" s="630">
        <f t="shared" si="26"/>
        <v>45838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9145</v>
      </c>
    </row>
    <row r="333" spans="1:8">
      <c r="A333" s="626" t="str">
        <f t="shared" si="24"/>
        <v>ТОПЛОФИКАЦИЯ-ПЛЕВЕН АД</v>
      </c>
      <c r="B333" s="626" t="str">
        <f t="shared" si="25"/>
        <v>114005624</v>
      </c>
      <c r="C333" s="630">
        <f t="shared" si="26"/>
        <v>45838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ТОПЛОФИКАЦИЯ-ПЛЕВЕН АД</v>
      </c>
      <c r="B334" s="626" t="str">
        <f t="shared" si="25"/>
        <v>114005624</v>
      </c>
      <c r="C334" s="630">
        <f t="shared" si="26"/>
        <v>45838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ТОПЛОФИКАЦИЯ-ПЛЕВЕН АД</v>
      </c>
      <c r="B335" s="626" t="str">
        <f t="shared" si="25"/>
        <v>114005624</v>
      </c>
      <c r="C335" s="630">
        <f t="shared" si="26"/>
        <v>45838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ТОПЛОФИКАЦИЯ-ПЛЕВЕН АД</v>
      </c>
      <c r="B336" s="626" t="str">
        <f t="shared" si="25"/>
        <v>114005624</v>
      </c>
      <c r="C336" s="630">
        <f t="shared" si="26"/>
        <v>45838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ТОПЛОФИКАЦИЯ-ПЛЕВЕН АД</v>
      </c>
      <c r="B337" s="626" t="str">
        <f t="shared" si="25"/>
        <v>114005624</v>
      </c>
      <c r="C337" s="630">
        <f t="shared" si="26"/>
        <v>45838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ТОПЛОФИКАЦИЯ-ПЛЕВЕН АД</v>
      </c>
      <c r="B338" s="626" t="str">
        <f t="shared" si="25"/>
        <v>114005624</v>
      </c>
      <c r="C338" s="630">
        <f t="shared" si="26"/>
        <v>45838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ТОПЛОФИКАЦИЯ-ПЛЕВЕН АД</v>
      </c>
      <c r="B339" s="626" t="str">
        <f t="shared" si="25"/>
        <v>114005624</v>
      </c>
      <c r="C339" s="630">
        <f t="shared" si="26"/>
        <v>45838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ТОПЛОФИКАЦИЯ-ПЛЕВЕН АД</v>
      </c>
      <c r="B340" s="626" t="str">
        <f t="shared" si="25"/>
        <v>114005624</v>
      </c>
      <c r="C340" s="630">
        <f t="shared" si="26"/>
        <v>45838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ТОПЛОФИКАЦИЯ-ПЛЕВЕН АД</v>
      </c>
      <c r="B341" s="626" t="str">
        <f t="shared" si="25"/>
        <v>114005624</v>
      </c>
      <c r="C341" s="630">
        <f t="shared" si="26"/>
        <v>45838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ТОПЛОФИКАЦИЯ-ПЛЕВЕН АД</v>
      </c>
      <c r="B342" s="626" t="str">
        <f t="shared" si="25"/>
        <v>114005624</v>
      </c>
      <c r="C342" s="630">
        <f t="shared" si="26"/>
        <v>45838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ТОПЛОФИКАЦИЯ-ПЛЕВЕН АД</v>
      </c>
      <c r="B343" s="626" t="str">
        <f t="shared" si="25"/>
        <v>114005624</v>
      </c>
      <c r="C343" s="630">
        <f t="shared" si="26"/>
        <v>45838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ТОПЛОФИКАЦИЯ-ПЛЕВЕН АД</v>
      </c>
      <c r="B344" s="626" t="str">
        <f t="shared" si="25"/>
        <v>114005624</v>
      </c>
      <c r="C344" s="630">
        <f t="shared" si="26"/>
        <v>45838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ТОПЛОФИКАЦИЯ-ПЛЕВЕН АД</v>
      </c>
      <c r="B345" s="626" t="str">
        <f t="shared" si="25"/>
        <v>114005624</v>
      </c>
      <c r="C345" s="630">
        <f t="shared" si="26"/>
        <v>45838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ТОПЛОФИКАЦИЯ-ПЛЕВЕН АД</v>
      </c>
      <c r="B346" s="626" t="str">
        <f t="shared" ref="B346:B409" si="28">pdeBulstat</f>
        <v>114005624</v>
      </c>
      <c r="C346" s="630">
        <f t="shared" ref="C346:C409" si="29">endDate</f>
        <v>45838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9145</v>
      </c>
    </row>
    <row r="347" spans="1:8">
      <c r="A347" s="626" t="str">
        <f t="shared" si="27"/>
        <v>ТОПЛОФИКАЦИЯ-ПЛЕВЕН АД</v>
      </c>
      <c r="B347" s="626" t="str">
        <f t="shared" si="28"/>
        <v>114005624</v>
      </c>
      <c r="C347" s="630">
        <f t="shared" si="29"/>
        <v>45838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ТОПЛОФИКАЦИЯ-ПЛЕВЕН АД</v>
      </c>
      <c r="B348" s="626" t="str">
        <f t="shared" si="28"/>
        <v>114005624</v>
      </c>
      <c r="C348" s="630">
        <f t="shared" si="29"/>
        <v>45838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ТОПЛОФИКАЦИЯ-ПЛЕВЕН АД</v>
      </c>
      <c r="B349" s="626" t="str">
        <f t="shared" si="28"/>
        <v>114005624</v>
      </c>
      <c r="C349" s="630">
        <f t="shared" si="29"/>
        <v>45838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9145</v>
      </c>
    </row>
    <row r="350" spans="1:8">
      <c r="A350" s="626" t="str">
        <f t="shared" si="27"/>
        <v>ТОПЛОФИКАЦИЯ-ПЛЕВЕН АД</v>
      </c>
      <c r="B350" s="626" t="str">
        <f t="shared" si="28"/>
        <v>114005624</v>
      </c>
      <c r="C350" s="630">
        <f t="shared" si="29"/>
        <v>45838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14608</v>
      </c>
    </row>
    <row r="351" spans="1:8">
      <c r="A351" s="626" t="str">
        <f t="shared" si="27"/>
        <v>ТОПЛОФИКАЦИЯ-ПЛЕВЕН АД</v>
      </c>
      <c r="B351" s="626" t="str">
        <f t="shared" si="28"/>
        <v>114005624</v>
      </c>
      <c r="C351" s="630">
        <f t="shared" si="29"/>
        <v>45838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ТОПЛОФИКАЦИЯ-ПЛЕВЕН АД</v>
      </c>
      <c r="B352" s="626" t="str">
        <f t="shared" si="28"/>
        <v>114005624</v>
      </c>
      <c r="C352" s="630">
        <f t="shared" si="29"/>
        <v>45838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ТОПЛОФИКАЦИЯ-ПЛЕВЕН АД</v>
      </c>
      <c r="B353" s="626" t="str">
        <f t="shared" si="28"/>
        <v>114005624</v>
      </c>
      <c r="C353" s="630">
        <f t="shared" si="29"/>
        <v>45838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ТОПЛОФИКАЦИЯ-ПЛЕВЕН АД</v>
      </c>
      <c r="B354" s="626" t="str">
        <f t="shared" si="28"/>
        <v>114005624</v>
      </c>
      <c r="C354" s="630">
        <f t="shared" si="29"/>
        <v>45838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14608</v>
      </c>
    </row>
    <row r="355" spans="1:8">
      <c r="A355" s="626" t="str">
        <f t="shared" si="27"/>
        <v>ТОПЛОФИКАЦИЯ-ПЛЕВЕН АД</v>
      </c>
      <c r="B355" s="626" t="str">
        <f t="shared" si="28"/>
        <v>114005624</v>
      </c>
      <c r="C355" s="630">
        <f t="shared" si="29"/>
        <v>45838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ТОПЛОФИКАЦИЯ-ПЛЕВЕН АД</v>
      </c>
      <c r="B356" s="626" t="str">
        <f t="shared" si="28"/>
        <v>114005624</v>
      </c>
      <c r="C356" s="630">
        <f t="shared" si="29"/>
        <v>45838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ТОПЛОФИКАЦИЯ-ПЛЕВЕН АД</v>
      </c>
      <c r="B357" s="626" t="str">
        <f t="shared" si="28"/>
        <v>114005624</v>
      </c>
      <c r="C357" s="630">
        <f t="shared" si="29"/>
        <v>45838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ТОПЛОФИКАЦИЯ-ПЛЕВЕН АД</v>
      </c>
      <c r="B358" s="626" t="str">
        <f t="shared" si="28"/>
        <v>114005624</v>
      </c>
      <c r="C358" s="630">
        <f t="shared" si="29"/>
        <v>45838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ТОПЛОФИКАЦИЯ-ПЛЕВЕН АД</v>
      </c>
      <c r="B359" s="626" t="str">
        <f t="shared" si="28"/>
        <v>114005624</v>
      </c>
      <c r="C359" s="630">
        <f t="shared" si="29"/>
        <v>45838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-7868</v>
      </c>
    </row>
    <row r="360" spans="1:8">
      <c r="A360" s="626" t="str">
        <f t="shared" si="27"/>
        <v>ТОПЛОФИКАЦИЯ-ПЛЕВЕН АД</v>
      </c>
      <c r="B360" s="626" t="str">
        <f t="shared" si="28"/>
        <v>114005624</v>
      </c>
      <c r="C360" s="630">
        <f t="shared" si="29"/>
        <v>45838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ТОПЛОФИКАЦИЯ-ПЛЕВЕН АД</v>
      </c>
      <c r="B361" s="626" t="str">
        <f t="shared" si="28"/>
        <v>114005624</v>
      </c>
      <c r="C361" s="630">
        <f t="shared" si="29"/>
        <v>45838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ТОПЛОФИКАЦИЯ-ПЛЕВЕН АД</v>
      </c>
      <c r="B362" s="626" t="str">
        <f t="shared" si="28"/>
        <v>114005624</v>
      </c>
      <c r="C362" s="630">
        <f t="shared" si="29"/>
        <v>45838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ТОПЛОФИКАЦИЯ-ПЛЕВЕН АД</v>
      </c>
      <c r="B363" s="626" t="str">
        <f t="shared" si="28"/>
        <v>114005624</v>
      </c>
      <c r="C363" s="630">
        <f t="shared" si="29"/>
        <v>45838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ТОПЛОФИКАЦИЯ-ПЛЕВЕН АД</v>
      </c>
      <c r="B364" s="626" t="str">
        <f t="shared" si="28"/>
        <v>114005624</v>
      </c>
      <c r="C364" s="630">
        <f t="shared" si="29"/>
        <v>45838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ТОПЛОФИКАЦИЯ-ПЛЕВЕН АД</v>
      </c>
      <c r="B365" s="626" t="str">
        <f t="shared" si="28"/>
        <v>114005624</v>
      </c>
      <c r="C365" s="630">
        <f t="shared" si="29"/>
        <v>45838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ТОПЛОФИКАЦИЯ-ПЛЕВЕН АД</v>
      </c>
      <c r="B366" s="626" t="str">
        <f t="shared" si="28"/>
        <v>114005624</v>
      </c>
      <c r="C366" s="630">
        <f t="shared" si="29"/>
        <v>45838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ТОПЛОФИКАЦИЯ-ПЛЕВЕН АД</v>
      </c>
      <c r="B367" s="626" t="str">
        <f t="shared" si="28"/>
        <v>114005624</v>
      </c>
      <c r="C367" s="630">
        <f t="shared" si="29"/>
        <v>45838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ТОПЛОФИКАЦИЯ-ПЛЕВЕН АД</v>
      </c>
      <c r="B368" s="626" t="str">
        <f t="shared" si="28"/>
        <v>114005624</v>
      </c>
      <c r="C368" s="630">
        <f t="shared" si="29"/>
        <v>45838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6740</v>
      </c>
    </row>
    <row r="369" spans="1:8">
      <c r="A369" s="626" t="str">
        <f t="shared" si="27"/>
        <v>ТОПЛОФИКАЦИЯ-ПЛЕВЕН АД</v>
      </c>
      <c r="B369" s="626" t="str">
        <f t="shared" si="28"/>
        <v>114005624</v>
      </c>
      <c r="C369" s="630">
        <f t="shared" si="29"/>
        <v>45838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ТОПЛОФИКАЦИЯ-ПЛЕВЕН АД</v>
      </c>
      <c r="B370" s="626" t="str">
        <f t="shared" si="28"/>
        <v>114005624</v>
      </c>
      <c r="C370" s="630">
        <f t="shared" si="29"/>
        <v>45838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ТОПЛОФИКАЦИЯ-ПЛЕВЕН АД</v>
      </c>
      <c r="B371" s="626" t="str">
        <f t="shared" si="28"/>
        <v>114005624</v>
      </c>
      <c r="C371" s="630">
        <f t="shared" si="29"/>
        <v>45838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6740</v>
      </c>
    </row>
    <row r="372" spans="1:8">
      <c r="A372" s="626" t="str">
        <f t="shared" si="27"/>
        <v>ТОПЛОФИКАЦИЯ-ПЛЕВЕН АД</v>
      </c>
      <c r="B372" s="626" t="str">
        <f t="shared" si="28"/>
        <v>114005624</v>
      </c>
      <c r="C372" s="630">
        <f t="shared" si="29"/>
        <v>45838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-47435</v>
      </c>
    </row>
    <row r="373" spans="1:8">
      <c r="A373" s="626" t="str">
        <f t="shared" si="27"/>
        <v>ТОПЛОФИКАЦИЯ-ПЛЕВЕН АД</v>
      </c>
      <c r="B373" s="626" t="str">
        <f t="shared" si="28"/>
        <v>114005624</v>
      </c>
      <c r="C373" s="630">
        <f t="shared" si="29"/>
        <v>45838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ТОПЛОФИКАЦИЯ-ПЛЕВЕН АД</v>
      </c>
      <c r="B374" s="626" t="str">
        <f t="shared" si="28"/>
        <v>114005624</v>
      </c>
      <c r="C374" s="630">
        <f t="shared" si="29"/>
        <v>45838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ТОПЛОФИКАЦИЯ-ПЛЕВЕН АД</v>
      </c>
      <c r="B375" s="626" t="str">
        <f t="shared" si="28"/>
        <v>114005624</v>
      </c>
      <c r="C375" s="630">
        <f t="shared" si="29"/>
        <v>45838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ТОПЛОФИКАЦИЯ-ПЛЕВЕН АД</v>
      </c>
      <c r="B376" s="626" t="str">
        <f t="shared" si="28"/>
        <v>114005624</v>
      </c>
      <c r="C376" s="630">
        <f t="shared" si="29"/>
        <v>45838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-47435</v>
      </c>
    </row>
    <row r="377" spans="1:8">
      <c r="A377" s="626" t="str">
        <f t="shared" si="27"/>
        <v>ТОПЛОФИКАЦИЯ-ПЛЕВЕН АД</v>
      </c>
      <c r="B377" s="626" t="str">
        <f t="shared" si="28"/>
        <v>114005624</v>
      </c>
      <c r="C377" s="630">
        <f t="shared" si="29"/>
        <v>45838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-25080</v>
      </c>
    </row>
    <row r="378" spans="1:8">
      <c r="A378" s="626" t="str">
        <f t="shared" si="27"/>
        <v>ТОПЛОФИКАЦИЯ-ПЛЕВЕН АД</v>
      </c>
      <c r="B378" s="626" t="str">
        <f t="shared" si="28"/>
        <v>114005624</v>
      </c>
      <c r="C378" s="630">
        <f t="shared" si="29"/>
        <v>45838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ТОПЛОФИКАЦИЯ-ПЛЕВЕН АД</v>
      </c>
      <c r="B379" s="626" t="str">
        <f t="shared" si="28"/>
        <v>114005624</v>
      </c>
      <c r="C379" s="630">
        <f t="shared" si="29"/>
        <v>45838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ТОПЛОФИКАЦИЯ-ПЛЕВЕН АД</v>
      </c>
      <c r="B380" s="626" t="str">
        <f t="shared" si="28"/>
        <v>114005624</v>
      </c>
      <c r="C380" s="630">
        <f t="shared" si="29"/>
        <v>45838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ТОПЛОФИКАЦИЯ-ПЛЕВЕН АД</v>
      </c>
      <c r="B381" s="626" t="str">
        <f t="shared" si="28"/>
        <v>114005624</v>
      </c>
      <c r="C381" s="630">
        <f t="shared" si="29"/>
        <v>45838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7868</v>
      </c>
    </row>
    <row r="382" spans="1:8">
      <c r="A382" s="626" t="str">
        <f t="shared" si="27"/>
        <v>ТОПЛОФИКАЦИЯ-ПЛЕВЕН АД</v>
      </c>
      <c r="B382" s="626" t="str">
        <f t="shared" si="28"/>
        <v>114005624</v>
      </c>
      <c r="C382" s="630">
        <f t="shared" si="29"/>
        <v>45838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ТОПЛОФИКАЦИЯ-ПЛЕВЕН АД</v>
      </c>
      <c r="B383" s="626" t="str">
        <f t="shared" si="28"/>
        <v>114005624</v>
      </c>
      <c r="C383" s="630">
        <f t="shared" si="29"/>
        <v>45838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ТОПЛОФИКАЦИЯ-ПЛЕВЕН АД</v>
      </c>
      <c r="B384" s="626" t="str">
        <f t="shared" si="28"/>
        <v>114005624</v>
      </c>
      <c r="C384" s="630">
        <f t="shared" si="29"/>
        <v>45838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ТОПЛОФИКАЦИЯ-ПЛЕВЕН АД</v>
      </c>
      <c r="B385" s="626" t="str">
        <f t="shared" si="28"/>
        <v>114005624</v>
      </c>
      <c r="C385" s="630">
        <f t="shared" si="29"/>
        <v>45838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ТОПЛОФИКАЦИЯ-ПЛЕВЕН АД</v>
      </c>
      <c r="B386" s="626" t="str">
        <f t="shared" si="28"/>
        <v>114005624</v>
      </c>
      <c r="C386" s="630">
        <f t="shared" si="29"/>
        <v>45838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ТОПЛОФИКАЦИЯ-ПЛЕВЕН АД</v>
      </c>
      <c r="B387" s="626" t="str">
        <f t="shared" si="28"/>
        <v>114005624</v>
      </c>
      <c r="C387" s="630">
        <f t="shared" si="29"/>
        <v>45838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ТОПЛОФИКАЦИЯ-ПЛЕВЕН АД</v>
      </c>
      <c r="B388" s="626" t="str">
        <f t="shared" si="28"/>
        <v>114005624</v>
      </c>
      <c r="C388" s="630">
        <f t="shared" si="29"/>
        <v>45838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ТОПЛОФИКАЦИЯ-ПЛЕВЕН АД</v>
      </c>
      <c r="B389" s="626" t="str">
        <f t="shared" si="28"/>
        <v>114005624</v>
      </c>
      <c r="C389" s="630">
        <f t="shared" si="29"/>
        <v>45838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ТОПЛОФИКАЦИЯ-ПЛЕВЕН АД</v>
      </c>
      <c r="B390" s="626" t="str">
        <f t="shared" si="28"/>
        <v>114005624</v>
      </c>
      <c r="C390" s="630">
        <f t="shared" si="29"/>
        <v>45838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-64647</v>
      </c>
    </row>
    <row r="391" spans="1:8">
      <c r="A391" s="626" t="str">
        <f t="shared" si="27"/>
        <v>ТОПЛОФИКАЦИЯ-ПЛЕВЕН АД</v>
      </c>
      <c r="B391" s="626" t="str">
        <f t="shared" si="28"/>
        <v>114005624</v>
      </c>
      <c r="C391" s="630">
        <f t="shared" si="29"/>
        <v>45838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ТОПЛОФИКАЦИЯ-ПЛЕВЕН АД</v>
      </c>
      <c r="B392" s="626" t="str">
        <f t="shared" si="28"/>
        <v>114005624</v>
      </c>
      <c r="C392" s="630">
        <f t="shared" si="29"/>
        <v>45838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ТОПЛОФИКАЦИЯ-ПЛЕВЕН АД</v>
      </c>
      <c r="B393" s="626" t="str">
        <f t="shared" si="28"/>
        <v>114005624</v>
      </c>
      <c r="C393" s="630">
        <f t="shared" si="29"/>
        <v>45838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-64647</v>
      </c>
    </row>
    <row r="394" spans="1:8">
      <c r="A394" s="626" t="str">
        <f t="shared" si="27"/>
        <v>ТОПЛОФИКАЦИЯ-ПЛЕВЕН АД</v>
      </c>
      <c r="B394" s="626" t="str">
        <f t="shared" si="28"/>
        <v>114005624</v>
      </c>
      <c r="C394" s="630">
        <f t="shared" si="29"/>
        <v>45838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ТОПЛОФИКАЦИЯ-ПЛЕВЕН АД</v>
      </c>
      <c r="B395" s="626" t="str">
        <f t="shared" si="28"/>
        <v>114005624</v>
      </c>
      <c r="C395" s="630">
        <f t="shared" si="29"/>
        <v>45838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ТОПЛОФИКАЦИЯ-ПЛЕВЕН АД</v>
      </c>
      <c r="B396" s="626" t="str">
        <f t="shared" si="28"/>
        <v>114005624</v>
      </c>
      <c r="C396" s="630">
        <f t="shared" si="29"/>
        <v>45838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ТОПЛОФИКАЦИЯ-ПЛЕВЕН АД</v>
      </c>
      <c r="B397" s="626" t="str">
        <f t="shared" si="28"/>
        <v>114005624</v>
      </c>
      <c r="C397" s="630">
        <f t="shared" si="29"/>
        <v>45838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ТОПЛОФИКАЦИЯ-ПЛЕВЕН АД</v>
      </c>
      <c r="B398" s="626" t="str">
        <f t="shared" si="28"/>
        <v>114005624</v>
      </c>
      <c r="C398" s="630">
        <f t="shared" si="29"/>
        <v>45838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ТОПЛОФИКАЦИЯ-ПЛЕВЕН АД</v>
      </c>
      <c r="B399" s="626" t="str">
        <f t="shared" si="28"/>
        <v>114005624</v>
      </c>
      <c r="C399" s="630">
        <f t="shared" si="29"/>
        <v>45838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ТОПЛОФИКАЦИЯ-ПЛЕВЕН АД</v>
      </c>
      <c r="B400" s="626" t="str">
        <f t="shared" si="28"/>
        <v>114005624</v>
      </c>
      <c r="C400" s="630">
        <f t="shared" si="29"/>
        <v>45838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ТОПЛОФИКАЦИЯ-ПЛЕВЕН АД</v>
      </c>
      <c r="B401" s="626" t="str">
        <f t="shared" si="28"/>
        <v>114005624</v>
      </c>
      <c r="C401" s="630">
        <f t="shared" si="29"/>
        <v>45838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ТОПЛОФИКАЦИЯ-ПЛЕВЕН АД</v>
      </c>
      <c r="B402" s="626" t="str">
        <f t="shared" si="28"/>
        <v>114005624</v>
      </c>
      <c r="C402" s="630">
        <f t="shared" si="29"/>
        <v>45838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ТОПЛОФИКАЦИЯ-ПЛЕВЕН АД</v>
      </c>
      <c r="B403" s="626" t="str">
        <f t="shared" si="28"/>
        <v>114005624</v>
      </c>
      <c r="C403" s="630">
        <f t="shared" si="29"/>
        <v>45838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ТОПЛОФИКАЦИЯ-ПЛЕВЕН АД</v>
      </c>
      <c r="B404" s="626" t="str">
        <f t="shared" si="28"/>
        <v>114005624</v>
      </c>
      <c r="C404" s="630">
        <f t="shared" si="29"/>
        <v>45838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ТОПЛОФИКАЦИЯ-ПЛЕВЕН АД</v>
      </c>
      <c r="B405" s="626" t="str">
        <f t="shared" si="28"/>
        <v>114005624</v>
      </c>
      <c r="C405" s="630">
        <f t="shared" si="29"/>
        <v>45838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ТОПЛОФИКАЦИЯ-ПЛЕВЕН АД</v>
      </c>
      <c r="B406" s="626" t="str">
        <f t="shared" si="28"/>
        <v>114005624</v>
      </c>
      <c r="C406" s="630">
        <f t="shared" si="29"/>
        <v>45838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ТОПЛОФИКАЦИЯ-ПЛЕВЕН АД</v>
      </c>
      <c r="B407" s="626" t="str">
        <f t="shared" si="28"/>
        <v>114005624</v>
      </c>
      <c r="C407" s="630">
        <f t="shared" si="29"/>
        <v>45838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ТОПЛОФИКАЦИЯ-ПЛЕВЕН АД</v>
      </c>
      <c r="B408" s="626" t="str">
        <f t="shared" si="28"/>
        <v>114005624</v>
      </c>
      <c r="C408" s="630">
        <f t="shared" si="29"/>
        <v>45838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ТОПЛОФИКАЦИЯ-ПЛЕВЕН АД</v>
      </c>
      <c r="B409" s="626" t="str">
        <f t="shared" si="28"/>
        <v>114005624</v>
      </c>
      <c r="C409" s="630">
        <f t="shared" si="29"/>
        <v>45838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ТОПЛОФИКАЦИЯ-ПЛЕВЕН АД</v>
      </c>
      <c r="B410" s="626" t="str">
        <f t="shared" ref="B410:B459" si="31">pdeBulstat</f>
        <v>114005624</v>
      </c>
      <c r="C410" s="630">
        <f t="shared" ref="C410:C459" si="32">endDate</f>
        <v>45838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ТОПЛОФИКАЦИЯ-ПЛЕВЕН АД</v>
      </c>
      <c r="B411" s="626" t="str">
        <f t="shared" si="31"/>
        <v>114005624</v>
      </c>
      <c r="C411" s="630">
        <f t="shared" si="32"/>
        <v>45838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ТОПЛОФИКАЦИЯ-ПЛЕВЕН АД</v>
      </c>
      <c r="B412" s="626" t="str">
        <f t="shared" si="31"/>
        <v>114005624</v>
      </c>
      <c r="C412" s="630">
        <f t="shared" si="32"/>
        <v>45838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ТОПЛОФИКАЦИЯ-ПЛЕВЕН АД</v>
      </c>
      <c r="B413" s="626" t="str">
        <f t="shared" si="31"/>
        <v>114005624</v>
      </c>
      <c r="C413" s="630">
        <f t="shared" si="32"/>
        <v>45838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ТОПЛОФИКАЦИЯ-ПЛЕВЕН АД</v>
      </c>
      <c r="B414" s="626" t="str">
        <f t="shared" si="31"/>
        <v>114005624</v>
      </c>
      <c r="C414" s="630">
        <f t="shared" si="32"/>
        <v>45838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ТОПЛОФИКАЦИЯ-ПЛЕВЕН АД</v>
      </c>
      <c r="B415" s="626" t="str">
        <f t="shared" si="31"/>
        <v>114005624</v>
      </c>
      <c r="C415" s="630">
        <f t="shared" si="32"/>
        <v>45838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ТОПЛОФИКАЦИЯ-ПЛЕВЕН АД</v>
      </c>
      <c r="B416" s="626" t="str">
        <f t="shared" si="31"/>
        <v>114005624</v>
      </c>
      <c r="C416" s="630">
        <f t="shared" si="32"/>
        <v>45838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59452</v>
      </c>
    </row>
    <row r="417" spans="1:8">
      <c r="A417" s="626" t="str">
        <f t="shared" si="30"/>
        <v>ТОПЛОФИКАЦИЯ-ПЛЕВЕН АД</v>
      </c>
      <c r="B417" s="626" t="str">
        <f t="shared" si="31"/>
        <v>114005624</v>
      </c>
      <c r="C417" s="630">
        <f t="shared" si="32"/>
        <v>45838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ТОПЛОФИКАЦИЯ-ПЛЕВЕН АД</v>
      </c>
      <c r="B418" s="626" t="str">
        <f t="shared" si="31"/>
        <v>114005624</v>
      </c>
      <c r="C418" s="630">
        <f t="shared" si="32"/>
        <v>45838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ТОПЛОФИКАЦИЯ-ПЛЕВЕН АД</v>
      </c>
      <c r="B419" s="626" t="str">
        <f t="shared" si="31"/>
        <v>114005624</v>
      </c>
      <c r="C419" s="630">
        <f t="shared" si="32"/>
        <v>45838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ТОПЛОФИКАЦИЯ-ПЛЕВЕН АД</v>
      </c>
      <c r="B420" s="626" t="str">
        <f t="shared" si="31"/>
        <v>114005624</v>
      </c>
      <c r="C420" s="630">
        <f t="shared" si="32"/>
        <v>45838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59452</v>
      </c>
    </row>
    <row r="421" spans="1:8">
      <c r="A421" s="626" t="str">
        <f t="shared" si="30"/>
        <v>ТОПЛОФИКАЦИЯ-ПЛЕВЕН АД</v>
      </c>
      <c r="B421" s="626" t="str">
        <f t="shared" si="31"/>
        <v>114005624</v>
      </c>
      <c r="C421" s="630">
        <f t="shared" si="32"/>
        <v>45838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-25080</v>
      </c>
    </row>
    <row r="422" spans="1:8">
      <c r="A422" s="626" t="str">
        <f t="shared" si="30"/>
        <v>ТОПЛОФИКАЦИЯ-ПЛЕВЕН АД</v>
      </c>
      <c r="B422" s="626" t="str">
        <f t="shared" si="31"/>
        <v>114005624</v>
      </c>
      <c r="C422" s="630">
        <f t="shared" si="32"/>
        <v>45838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ТОПЛОФИКАЦИЯ-ПЛЕВЕН АД</v>
      </c>
      <c r="B423" s="626" t="str">
        <f t="shared" si="31"/>
        <v>114005624</v>
      </c>
      <c r="C423" s="630">
        <f t="shared" si="32"/>
        <v>45838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ТОПЛОФИКАЦИЯ-ПЛЕВЕН АД</v>
      </c>
      <c r="B424" s="626" t="str">
        <f t="shared" si="31"/>
        <v>114005624</v>
      </c>
      <c r="C424" s="630">
        <f t="shared" si="32"/>
        <v>45838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ТОПЛОФИКАЦИЯ-ПЛЕВЕН АД</v>
      </c>
      <c r="B425" s="626" t="str">
        <f t="shared" si="31"/>
        <v>114005624</v>
      </c>
      <c r="C425" s="630">
        <f t="shared" si="32"/>
        <v>45838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ТОПЛОФИКАЦИЯ-ПЛЕВЕН АД</v>
      </c>
      <c r="B426" s="626" t="str">
        <f t="shared" si="31"/>
        <v>114005624</v>
      </c>
      <c r="C426" s="630">
        <f t="shared" si="32"/>
        <v>45838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ТОПЛОФИКАЦИЯ-ПЛЕВЕН АД</v>
      </c>
      <c r="B427" s="626" t="str">
        <f t="shared" si="31"/>
        <v>114005624</v>
      </c>
      <c r="C427" s="630">
        <f t="shared" si="32"/>
        <v>45838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ТОПЛОФИКАЦИЯ-ПЛЕВЕН АД</v>
      </c>
      <c r="B428" s="626" t="str">
        <f t="shared" si="31"/>
        <v>114005624</v>
      </c>
      <c r="C428" s="630">
        <f t="shared" si="32"/>
        <v>45838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ТОПЛОФИКАЦИЯ-ПЛЕВЕН АД</v>
      </c>
      <c r="B429" s="626" t="str">
        <f t="shared" si="31"/>
        <v>114005624</v>
      </c>
      <c r="C429" s="630">
        <f t="shared" si="32"/>
        <v>45838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ТОПЛОФИКАЦИЯ-ПЛЕВЕН АД</v>
      </c>
      <c r="B430" s="626" t="str">
        <f t="shared" si="31"/>
        <v>114005624</v>
      </c>
      <c r="C430" s="630">
        <f t="shared" si="32"/>
        <v>45838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ТОПЛОФИКАЦИЯ-ПЛЕВЕН АД</v>
      </c>
      <c r="B431" s="626" t="str">
        <f t="shared" si="31"/>
        <v>114005624</v>
      </c>
      <c r="C431" s="630">
        <f t="shared" si="32"/>
        <v>45838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ТОПЛОФИКАЦИЯ-ПЛЕВЕН АД</v>
      </c>
      <c r="B432" s="626" t="str">
        <f t="shared" si="31"/>
        <v>114005624</v>
      </c>
      <c r="C432" s="630">
        <f t="shared" si="32"/>
        <v>45838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ТОПЛОФИКАЦИЯ-ПЛЕВЕН АД</v>
      </c>
      <c r="B433" s="626" t="str">
        <f t="shared" si="31"/>
        <v>114005624</v>
      </c>
      <c r="C433" s="630">
        <f t="shared" si="32"/>
        <v>45838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-1</v>
      </c>
    </row>
    <row r="434" spans="1:8">
      <c r="A434" s="626" t="str">
        <f t="shared" si="30"/>
        <v>ТОПЛОФИКАЦИЯ-ПЛЕВЕН АД</v>
      </c>
      <c r="B434" s="626" t="str">
        <f t="shared" si="31"/>
        <v>114005624</v>
      </c>
      <c r="C434" s="630">
        <f t="shared" si="32"/>
        <v>45838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34371</v>
      </c>
    </row>
    <row r="435" spans="1:8">
      <c r="A435" s="626" t="str">
        <f t="shared" si="30"/>
        <v>ТОПЛОФИКАЦИЯ-ПЛЕВЕН АД</v>
      </c>
      <c r="B435" s="626" t="str">
        <f t="shared" si="31"/>
        <v>114005624</v>
      </c>
      <c r="C435" s="630">
        <f t="shared" si="32"/>
        <v>45838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ТОПЛОФИКАЦИЯ-ПЛЕВЕН АД</v>
      </c>
      <c r="B436" s="626" t="str">
        <f t="shared" si="31"/>
        <v>114005624</v>
      </c>
      <c r="C436" s="630">
        <f t="shared" si="32"/>
        <v>45838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ТОПЛОФИКАЦИЯ-ПЛЕВЕН АД</v>
      </c>
      <c r="B437" s="626" t="str">
        <f t="shared" si="31"/>
        <v>114005624</v>
      </c>
      <c r="C437" s="630">
        <f t="shared" si="32"/>
        <v>45838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34371</v>
      </c>
    </row>
    <row r="438" spans="1:8">
      <c r="A438" s="626" t="str">
        <f t="shared" si="30"/>
        <v>ТОПЛОФИКАЦИЯ-ПЛЕВЕН АД</v>
      </c>
      <c r="B438" s="626" t="str">
        <f t="shared" si="31"/>
        <v>114005624</v>
      </c>
      <c r="C438" s="630">
        <f t="shared" si="32"/>
        <v>45838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ТОПЛОФИКАЦИЯ-ПЛЕВЕН АД</v>
      </c>
      <c r="B439" s="626" t="str">
        <f t="shared" si="31"/>
        <v>114005624</v>
      </c>
      <c r="C439" s="630">
        <f t="shared" si="32"/>
        <v>45838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ТОПЛОФИКАЦИЯ-ПЛЕВЕН АД</v>
      </c>
      <c r="B440" s="626" t="str">
        <f t="shared" si="31"/>
        <v>114005624</v>
      </c>
      <c r="C440" s="630">
        <f t="shared" si="32"/>
        <v>45838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ТОПЛОФИКАЦИЯ-ПЛЕВЕН АД</v>
      </c>
      <c r="B441" s="626" t="str">
        <f t="shared" si="31"/>
        <v>114005624</v>
      </c>
      <c r="C441" s="630">
        <f t="shared" si="32"/>
        <v>45838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ТОПЛОФИКАЦИЯ-ПЛЕВЕН АД</v>
      </c>
      <c r="B442" s="626" t="str">
        <f t="shared" si="31"/>
        <v>114005624</v>
      </c>
      <c r="C442" s="630">
        <f t="shared" si="32"/>
        <v>45838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ТОПЛОФИКАЦИЯ-ПЛЕВЕН АД</v>
      </c>
      <c r="B443" s="626" t="str">
        <f t="shared" si="31"/>
        <v>114005624</v>
      </c>
      <c r="C443" s="630">
        <f t="shared" si="32"/>
        <v>45838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ТОПЛОФИКАЦИЯ-ПЛЕВЕН АД</v>
      </c>
      <c r="B444" s="626" t="str">
        <f t="shared" si="31"/>
        <v>114005624</v>
      </c>
      <c r="C444" s="630">
        <f t="shared" si="32"/>
        <v>45838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ТОПЛОФИКАЦИЯ-ПЛЕВЕН АД</v>
      </c>
      <c r="B445" s="626" t="str">
        <f t="shared" si="31"/>
        <v>114005624</v>
      </c>
      <c r="C445" s="630">
        <f t="shared" si="32"/>
        <v>45838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ТОПЛОФИКАЦИЯ-ПЛЕВЕН АД</v>
      </c>
      <c r="B446" s="626" t="str">
        <f t="shared" si="31"/>
        <v>114005624</v>
      </c>
      <c r="C446" s="630">
        <f t="shared" si="32"/>
        <v>45838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ТОПЛОФИКАЦИЯ-ПЛЕВЕН АД</v>
      </c>
      <c r="B447" s="626" t="str">
        <f t="shared" si="31"/>
        <v>114005624</v>
      </c>
      <c r="C447" s="630">
        <f t="shared" si="32"/>
        <v>45838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ТОПЛОФИКАЦИЯ-ПЛЕВЕН АД</v>
      </c>
      <c r="B448" s="626" t="str">
        <f t="shared" si="31"/>
        <v>114005624</v>
      </c>
      <c r="C448" s="630">
        <f t="shared" si="32"/>
        <v>45838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ТОПЛОФИКАЦИЯ-ПЛЕВЕН АД</v>
      </c>
      <c r="B449" s="626" t="str">
        <f t="shared" si="31"/>
        <v>114005624</v>
      </c>
      <c r="C449" s="630">
        <f t="shared" si="32"/>
        <v>45838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ТОПЛОФИКАЦИЯ-ПЛЕВЕН АД</v>
      </c>
      <c r="B450" s="626" t="str">
        <f t="shared" si="31"/>
        <v>114005624</v>
      </c>
      <c r="C450" s="630">
        <f t="shared" si="32"/>
        <v>45838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ТОПЛОФИКАЦИЯ-ПЛЕВЕН АД</v>
      </c>
      <c r="B451" s="626" t="str">
        <f t="shared" si="31"/>
        <v>114005624</v>
      </c>
      <c r="C451" s="630">
        <f t="shared" si="32"/>
        <v>45838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ТОПЛОФИКАЦИЯ-ПЛЕВЕН АД</v>
      </c>
      <c r="B452" s="626" t="str">
        <f t="shared" si="31"/>
        <v>114005624</v>
      </c>
      <c r="C452" s="630">
        <f t="shared" si="32"/>
        <v>45838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ТОПЛОФИКАЦИЯ-ПЛЕВЕН АД</v>
      </c>
      <c r="B453" s="626" t="str">
        <f t="shared" si="31"/>
        <v>114005624</v>
      </c>
      <c r="C453" s="630">
        <f t="shared" si="32"/>
        <v>45838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ТОПЛОФИКАЦИЯ-ПЛЕВЕН АД</v>
      </c>
      <c r="B454" s="626" t="str">
        <f t="shared" si="31"/>
        <v>114005624</v>
      </c>
      <c r="C454" s="630">
        <f t="shared" si="32"/>
        <v>45838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ТОПЛОФИКАЦИЯ-ПЛЕВЕН АД</v>
      </c>
      <c r="B455" s="626" t="str">
        <f t="shared" si="31"/>
        <v>114005624</v>
      </c>
      <c r="C455" s="630">
        <f t="shared" si="32"/>
        <v>45838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ТОПЛОФИКАЦИЯ-ПЛЕВЕН АД</v>
      </c>
      <c r="B456" s="626" t="str">
        <f t="shared" si="31"/>
        <v>114005624</v>
      </c>
      <c r="C456" s="630">
        <f t="shared" si="32"/>
        <v>45838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ТОПЛОФИКАЦИЯ-ПЛЕВЕН АД</v>
      </c>
      <c r="B457" s="626" t="str">
        <f t="shared" si="31"/>
        <v>114005624</v>
      </c>
      <c r="C457" s="630">
        <f t="shared" si="32"/>
        <v>45838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ТОПЛОФИКАЦИЯ-ПЛЕВЕН АД</v>
      </c>
      <c r="B458" s="626" t="str">
        <f t="shared" si="31"/>
        <v>114005624</v>
      </c>
      <c r="C458" s="630">
        <f t="shared" si="32"/>
        <v>45838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ТОПЛОФИКАЦИЯ-ПЛЕВЕН АД</v>
      </c>
      <c r="B459" s="626" t="str">
        <f t="shared" si="31"/>
        <v>114005624</v>
      </c>
      <c r="C459" s="630">
        <f t="shared" si="32"/>
        <v>45838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1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ТОПЛОФИКАЦИЯ-ПЛЕВЕН АД</v>
      </c>
      <c r="B461" s="626" t="str">
        <f t="shared" ref="B461:B524" si="34">pdeBulstat</f>
        <v>114005624</v>
      </c>
      <c r="C461" s="630">
        <f t="shared" ref="C461:C524" si="35">endDate</f>
        <v>45838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2075</v>
      </c>
    </row>
    <row r="462" spans="1:8">
      <c r="A462" s="626" t="str">
        <f t="shared" si="33"/>
        <v>ТОПЛОФИКАЦИЯ-ПЛЕВЕН АД</v>
      </c>
      <c r="B462" s="626" t="str">
        <f t="shared" si="34"/>
        <v>114005624</v>
      </c>
      <c r="C462" s="630">
        <f t="shared" si="35"/>
        <v>45838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5138</v>
      </c>
    </row>
    <row r="463" spans="1:8">
      <c r="A463" s="626" t="str">
        <f t="shared" si="33"/>
        <v>ТОПЛОФИКАЦИЯ-ПЛЕВЕН АД</v>
      </c>
      <c r="B463" s="626" t="str">
        <f t="shared" si="34"/>
        <v>114005624</v>
      </c>
      <c r="C463" s="630">
        <f t="shared" si="35"/>
        <v>45838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41906</v>
      </c>
    </row>
    <row r="464" spans="1:8">
      <c r="A464" s="626" t="str">
        <f t="shared" si="33"/>
        <v>ТОПЛОФИКАЦИЯ-ПЛЕВЕН АД</v>
      </c>
      <c r="B464" s="626" t="str">
        <f t="shared" si="34"/>
        <v>114005624</v>
      </c>
      <c r="C464" s="630">
        <f t="shared" si="35"/>
        <v>45838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ТОПЛОФИКАЦИЯ-ПЛЕВЕН АД</v>
      </c>
      <c r="B465" s="626" t="str">
        <f t="shared" si="34"/>
        <v>114005624</v>
      </c>
      <c r="C465" s="630">
        <f t="shared" si="35"/>
        <v>45838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604</v>
      </c>
    </row>
    <row r="466" spans="1:8">
      <c r="A466" s="626" t="str">
        <f t="shared" si="33"/>
        <v>ТОПЛОФИКАЦИЯ-ПЛЕВЕН АД</v>
      </c>
      <c r="B466" s="626" t="str">
        <f t="shared" si="34"/>
        <v>114005624</v>
      </c>
      <c r="C466" s="630">
        <f t="shared" si="35"/>
        <v>45838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142</v>
      </c>
    </row>
    <row r="467" spans="1:8">
      <c r="A467" s="626" t="str">
        <f t="shared" si="33"/>
        <v>ТОПЛОФИКАЦИЯ-ПЛЕВЕН АД</v>
      </c>
      <c r="B467" s="626" t="str">
        <f t="shared" si="34"/>
        <v>114005624</v>
      </c>
      <c r="C467" s="630">
        <f t="shared" si="35"/>
        <v>45838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1620</v>
      </c>
    </row>
    <row r="468" spans="1:8">
      <c r="A468" s="626" t="str">
        <f t="shared" si="33"/>
        <v>ТОПЛОФИКАЦИЯ-ПЛЕВЕН АД</v>
      </c>
      <c r="B468" s="626" t="str">
        <f t="shared" si="34"/>
        <v>114005624</v>
      </c>
      <c r="C468" s="630">
        <f t="shared" si="35"/>
        <v>45838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ТОПЛОФИКАЦИЯ-ПЛЕВЕН АД</v>
      </c>
      <c r="B469" s="626" t="str">
        <f t="shared" si="34"/>
        <v>114005624</v>
      </c>
      <c r="C469" s="630">
        <f t="shared" si="35"/>
        <v>45838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51485</v>
      </c>
    </row>
    <row r="470" spans="1:8">
      <c r="A470" s="626" t="str">
        <f t="shared" si="33"/>
        <v>ТОПЛОФИКАЦИЯ-ПЛЕВЕН АД</v>
      </c>
      <c r="B470" s="626" t="str">
        <f t="shared" si="34"/>
        <v>114005624</v>
      </c>
      <c r="C470" s="630">
        <f t="shared" si="35"/>
        <v>45838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ТОПЛОФИКАЦИЯ-ПЛЕВЕН АД</v>
      </c>
      <c r="B471" s="626" t="str">
        <f t="shared" si="34"/>
        <v>114005624</v>
      </c>
      <c r="C471" s="630">
        <f t="shared" si="35"/>
        <v>45838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ТОПЛОФИКАЦИЯ-ПЛЕВЕН АД</v>
      </c>
      <c r="B472" s="626" t="str">
        <f t="shared" si="34"/>
        <v>114005624</v>
      </c>
      <c r="C472" s="630">
        <f t="shared" si="35"/>
        <v>45838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98</v>
      </c>
    </row>
    <row r="473" spans="1:8">
      <c r="A473" s="626" t="str">
        <f t="shared" si="33"/>
        <v>ТОПЛОФИКАЦИЯ-ПЛЕВЕН АД</v>
      </c>
      <c r="B473" s="626" t="str">
        <f t="shared" si="34"/>
        <v>114005624</v>
      </c>
      <c r="C473" s="630">
        <f t="shared" si="35"/>
        <v>45838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273</v>
      </c>
    </row>
    <row r="474" spans="1:8">
      <c r="A474" s="626" t="str">
        <f t="shared" si="33"/>
        <v>ТОПЛОФИКАЦИЯ-ПЛЕВЕН АД</v>
      </c>
      <c r="B474" s="626" t="str">
        <f t="shared" si="34"/>
        <v>114005624</v>
      </c>
      <c r="C474" s="630">
        <f t="shared" si="35"/>
        <v>45838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ТОПЛОФИКАЦИЯ-ПЛЕВЕН АД</v>
      </c>
      <c r="B475" s="626" t="str">
        <f t="shared" si="34"/>
        <v>114005624</v>
      </c>
      <c r="C475" s="630">
        <f t="shared" si="35"/>
        <v>45838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ТОПЛОФИКАЦИЯ-ПЛЕВЕН АД</v>
      </c>
      <c r="B476" s="626" t="str">
        <f t="shared" si="34"/>
        <v>114005624</v>
      </c>
      <c r="C476" s="630">
        <f t="shared" si="35"/>
        <v>45838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371</v>
      </c>
    </row>
    <row r="477" spans="1:8">
      <c r="A477" s="626" t="str">
        <f t="shared" si="33"/>
        <v>ТОПЛОФИКАЦИЯ-ПЛЕВЕН АД</v>
      </c>
      <c r="B477" s="626" t="str">
        <f t="shared" si="34"/>
        <v>114005624</v>
      </c>
      <c r="C477" s="630">
        <f t="shared" si="35"/>
        <v>45838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80743</v>
      </c>
    </row>
    <row r="478" spans="1:8">
      <c r="A478" s="626" t="str">
        <f t="shared" si="33"/>
        <v>ТОПЛОФИКАЦИЯ-ПЛЕВЕН АД</v>
      </c>
      <c r="B478" s="626" t="str">
        <f t="shared" si="34"/>
        <v>114005624</v>
      </c>
      <c r="C478" s="630">
        <f t="shared" si="35"/>
        <v>45838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80743</v>
      </c>
    </row>
    <row r="479" spans="1:8">
      <c r="A479" s="626" t="str">
        <f t="shared" si="33"/>
        <v>ТОПЛОФИКАЦИЯ-ПЛЕВЕН АД</v>
      </c>
      <c r="B479" s="626" t="str">
        <f t="shared" si="34"/>
        <v>114005624</v>
      </c>
      <c r="C479" s="630">
        <f t="shared" si="35"/>
        <v>45838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ТОПЛОФИКАЦИЯ-ПЛЕВЕН АД</v>
      </c>
      <c r="B480" s="626" t="str">
        <f t="shared" si="34"/>
        <v>114005624</v>
      </c>
      <c r="C480" s="630">
        <f t="shared" si="35"/>
        <v>45838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ТОПЛОФИКАЦИЯ-ПЛЕВЕН АД</v>
      </c>
      <c r="B481" s="626" t="str">
        <f t="shared" si="34"/>
        <v>114005624</v>
      </c>
      <c r="C481" s="630">
        <f t="shared" si="35"/>
        <v>45838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ТОПЛОФИКАЦИЯ-ПЛЕВЕН АД</v>
      </c>
      <c r="B482" s="626" t="str">
        <f t="shared" si="34"/>
        <v>114005624</v>
      </c>
      <c r="C482" s="630">
        <f t="shared" si="35"/>
        <v>45838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ТОПЛОФИКАЦИЯ-ПЛЕВЕН АД</v>
      </c>
      <c r="B483" s="626" t="str">
        <f t="shared" si="34"/>
        <v>114005624</v>
      </c>
      <c r="C483" s="630">
        <f t="shared" si="35"/>
        <v>45838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ТОПЛОФИКАЦИЯ-ПЛЕВЕН АД</v>
      </c>
      <c r="B484" s="626" t="str">
        <f t="shared" si="34"/>
        <v>114005624</v>
      </c>
      <c r="C484" s="630">
        <f t="shared" si="35"/>
        <v>45838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ТОПЛОФИКАЦИЯ-ПЛЕВЕН АД</v>
      </c>
      <c r="B485" s="626" t="str">
        <f t="shared" si="34"/>
        <v>114005624</v>
      </c>
      <c r="C485" s="630">
        <f t="shared" si="35"/>
        <v>45838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ТОПЛОФИКАЦИЯ-ПЛЕВЕН АД</v>
      </c>
      <c r="B486" s="626" t="str">
        <f t="shared" si="34"/>
        <v>114005624</v>
      </c>
      <c r="C486" s="630">
        <f t="shared" si="35"/>
        <v>45838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ТОПЛОФИКАЦИЯ-ПЛЕВЕН АД</v>
      </c>
      <c r="B487" s="626" t="str">
        <f t="shared" si="34"/>
        <v>114005624</v>
      </c>
      <c r="C487" s="630">
        <f t="shared" si="35"/>
        <v>45838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911</v>
      </c>
    </row>
    <row r="488" spans="1:8">
      <c r="A488" s="626" t="str">
        <f t="shared" si="33"/>
        <v>ТОПЛОФИКАЦИЯ-ПЛЕВЕН АД</v>
      </c>
      <c r="B488" s="626" t="str">
        <f t="shared" si="34"/>
        <v>114005624</v>
      </c>
      <c r="C488" s="630">
        <f t="shared" si="35"/>
        <v>45838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81654</v>
      </c>
    </row>
    <row r="489" spans="1:8">
      <c r="A489" s="626" t="str">
        <f t="shared" si="33"/>
        <v>ТОПЛОФИКАЦИЯ-ПЛЕВЕН АД</v>
      </c>
      <c r="B489" s="626" t="str">
        <f t="shared" si="34"/>
        <v>114005624</v>
      </c>
      <c r="C489" s="630">
        <f t="shared" si="35"/>
        <v>45838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ТОПЛОФИКАЦИЯ-ПЛЕВЕН АД</v>
      </c>
      <c r="B490" s="626" t="str">
        <f t="shared" si="34"/>
        <v>114005624</v>
      </c>
      <c r="C490" s="630">
        <f t="shared" si="35"/>
        <v>45838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133510</v>
      </c>
    </row>
    <row r="491" spans="1:8">
      <c r="A491" s="626" t="str">
        <f t="shared" si="33"/>
        <v>ТОПЛОФИКАЦИЯ-ПЛЕВЕН АД</v>
      </c>
      <c r="B491" s="626" t="str">
        <f t="shared" si="34"/>
        <v>114005624</v>
      </c>
      <c r="C491" s="630">
        <f t="shared" si="35"/>
        <v>45838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ТОПЛОФИКАЦИЯ-ПЛЕВЕН АД</v>
      </c>
      <c r="B492" s="626" t="str">
        <f t="shared" si="34"/>
        <v>114005624</v>
      </c>
      <c r="C492" s="630">
        <f t="shared" si="35"/>
        <v>45838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ТОПЛОФИКАЦИЯ-ПЛЕВЕН АД</v>
      </c>
      <c r="B493" s="626" t="str">
        <f t="shared" si="34"/>
        <v>114005624</v>
      </c>
      <c r="C493" s="630">
        <f t="shared" si="35"/>
        <v>45838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1653</v>
      </c>
    </row>
    <row r="494" spans="1:8">
      <c r="A494" s="626" t="str">
        <f t="shared" si="33"/>
        <v>ТОПЛОФИКАЦИЯ-ПЛЕВЕН АД</v>
      </c>
      <c r="B494" s="626" t="str">
        <f t="shared" si="34"/>
        <v>114005624</v>
      </c>
      <c r="C494" s="630">
        <f t="shared" si="35"/>
        <v>45838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ТОПЛОФИКАЦИЯ-ПЛЕВЕН АД</v>
      </c>
      <c r="B495" s="626" t="str">
        <f t="shared" si="34"/>
        <v>114005624</v>
      </c>
      <c r="C495" s="630">
        <f t="shared" si="35"/>
        <v>45838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113</v>
      </c>
    </row>
    <row r="496" spans="1:8">
      <c r="A496" s="626" t="str">
        <f t="shared" si="33"/>
        <v>ТОПЛОФИКАЦИЯ-ПЛЕВЕН АД</v>
      </c>
      <c r="B496" s="626" t="str">
        <f t="shared" si="34"/>
        <v>114005624</v>
      </c>
      <c r="C496" s="630">
        <f t="shared" si="35"/>
        <v>45838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4</v>
      </c>
    </row>
    <row r="497" spans="1:8">
      <c r="A497" s="626" t="str">
        <f t="shared" si="33"/>
        <v>ТОПЛОФИКАЦИЯ-ПЛЕВЕН АД</v>
      </c>
      <c r="B497" s="626" t="str">
        <f t="shared" si="34"/>
        <v>114005624</v>
      </c>
      <c r="C497" s="630">
        <f t="shared" si="35"/>
        <v>45838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472</v>
      </c>
    </row>
    <row r="498" spans="1:8">
      <c r="A498" s="626" t="str">
        <f t="shared" si="33"/>
        <v>ТОПЛОФИКАЦИЯ-ПЛЕВЕН АД</v>
      </c>
      <c r="B498" s="626" t="str">
        <f t="shared" si="34"/>
        <v>114005624</v>
      </c>
      <c r="C498" s="630">
        <f t="shared" si="35"/>
        <v>45838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ТОПЛОФИКАЦИЯ-ПЛЕВЕН АД</v>
      </c>
      <c r="B499" s="626" t="str">
        <f t="shared" si="34"/>
        <v>114005624</v>
      </c>
      <c r="C499" s="630">
        <f t="shared" si="35"/>
        <v>45838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2242</v>
      </c>
    </row>
    <row r="500" spans="1:8">
      <c r="A500" s="626" t="str">
        <f t="shared" si="33"/>
        <v>ТОПЛОФИКАЦИЯ-ПЛЕВЕН АД</v>
      </c>
      <c r="B500" s="626" t="str">
        <f t="shared" si="34"/>
        <v>114005624</v>
      </c>
      <c r="C500" s="630">
        <f t="shared" si="35"/>
        <v>45838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ТОПЛОФИКАЦИЯ-ПЛЕВЕН АД</v>
      </c>
      <c r="B501" s="626" t="str">
        <f t="shared" si="34"/>
        <v>114005624</v>
      </c>
      <c r="C501" s="630">
        <f t="shared" si="35"/>
        <v>45838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ТОПЛОФИКАЦИЯ-ПЛЕВЕН АД</v>
      </c>
      <c r="B502" s="626" t="str">
        <f t="shared" si="34"/>
        <v>114005624</v>
      </c>
      <c r="C502" s="630">
        <f t="shared" si="35"/>
        <v>45838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ТОПЛОФИКАЦИЯ-ПЛЕВЕН АД</v>
      </c>
      <c r="B503" s="626" t="str">
        <f t="shared" si="34"/>
        <v>114005624</v>
      </c>
      <c r="C503" s="630">
        <f t="shared" si="35"/>
        <v>45838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ТОПЛОФИКАЦИЯ-ПЛЕВЕН АД</v>
      </c>
      <c r="B504" s="626" t="str">
        <f t="shared" si="34"/>
        <v>114005624</v>
      </c>
      <c r="C504" s="630">
        <f t="shared" si="35"/>
        <v>45838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ТОПЛОФИКАЦИЯ-ПЛЕВЕН АД</v>
      </c>
      <c r="B505" s="626" t="str">
        <f t="shared" si="34"/>
        <v>114005624</v>
      </c>
      <c r="C505" s="630">
        <f t="shared" si="35"/>
        <v>45838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ТОПЛОФИКАЦИЯ-ПЛЕВЕН АД</v>
      </c>
      <c r="B506" s="626" t="str">
        <f t="shared" si="34"/>
        <v>114005624</v>
      </c>
      <c r="C506" s="630">
        <f t="shared" si="35"/>
        <v>45838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ТОПЛОФИКАЦИЯ-ПЛЕВЕН АД</v>
      </c>
      <c r="B507" s="626" t="str">
        <f t="shared" si="34"/>
        <v>114005624</v>
      </c>
      <c r="C507" s="630">
        <f t="shared" si="35"/>
        <v>45838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ТОПЛОФИКАЦИЯ-ПЛЕВЕН АД</v>
      </c>
      <c r="B508" s="626" t="str">
        <f t="shared" si="34"/>
        <v>114005624</v>
      </c>
      <c r="C508" s="630">
        <f t="shared" si="35"/>
        <v>45838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ТОПЛОФИКАЦИЯ-ПЛЕВЕН АД</v>
      </c>
      <c r="B509" s="626" t="str">
        <f t="shared" si="34"/>
        <v>114005624</v>
      </c>
      <c r="C509" s="630">
        <f t="shared" si="35"/>
        <v>45838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ТОПЛОФИКАЦИЯ-ПЛЕВЕН АД</v>
      </c>
      <c r="B510" s="626" t="str">
        <f t="shared" si="34"/>
        <v>114005624</v>
      </c>
      <c r="C510" s="630">
        <f t="shared" si="35"/>
        <v>45838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ТОПЛОФИКАЦИЯ-ПЛЕВЕН АД</v>
      </c>
      <c r="B511" s="626" t="str">
        <f t="shared" si="34"/>
        <v>114005624</v>
      </c>
      <c r="C511" s="630">
        <f t="shared" si="35"/>
        <v>45838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ТОПЛОФИКАЦИЯ-ПЛЕВЕН АД</v>
      </c>
      <c r="B512" s="626" t="str">
        <f t="shared" si="34"/>
        <v>114005624</v>
      </c>
      <c r="C512" s="630">
        <f t="shared" si="35"/>
        <v>45838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ТОПЛОФИКАЦИЯ-ПЛЕВЕН АД</v>
      </c>
      <c r="B513" s="626" t="str">
        <f t="shared" si="34"/>
        <v>114005624</v>
      </c>
      <c r="C513" s="630">
        <f t="shared" si="35"/>
        <v>45838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ТОПЛОФИКАЦИЯ-ПЛЕВЕН АД</v>
      </c>
      <c r="B514" s="626" t="str">
        <f t="shared" si="34"/>
        <v>114005624</v>
      </c>
      <c r="C514" s="630">
        <f t="shared" si="35"/>
        <v>45838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ТОПЛОФИКАЦИЯ-ПЛЕВЕН АД</v>
      </c>
      <c r="B515" s="626" t="str">
        <f t="shared" si="34"/>
        <v>114005624</v>
      </c>
      <c r="C515" s="630">
        <f t="shared" si="35"/>
        <v>45838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ТОПЛОФИКАЦИЯ-ПЛЕВЕН АД</v>
      </c>
      <c r="B516" s="626" t="str">
        <f t="shared" si="34"/>
        <v>114005624</v>
      </c>
      <c r="C516" s="630">
        <f t="shared" si="35"/>
        <v>45838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ТОПЛОФИКАЦИЯ-ПЛЕВЕН АД</v>
      </c>
      <c r="B517" s="626" t="str">
        <f t="shared" si="34"/>
        <v>114005624</v>
      </c>
      <c r="C517" s="630">
        <f t="shared" si="35"/>
        <v>45838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ТОПЛОФИКАЦИЯ-ПЛЕВЕН АД</v>
      </c>
      <c r="B518" s="626" t="str">
        <f t="shared" si="34"/>
        <v>114005624</v>
      </c>
      <c r="C518" s="630">
        <f t="shared" si="35"/>
        <v>45838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ТОПЛОФИКАЦИЯ-ПЛЕВЕН АД</v>
      </c>
      <c r="B519" s="626" t="str">
        <f t="shared" si="34"/>
        <v>114005624</v>
      </c>
      <c r="C519" s="630">
        <f t="shared" si="35"/>
        <v>45838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ТОПЛОФИКАЦИЯ-ПЛЕВЕН АД</v>
      </c>
      <c r="B520" s="626" t="str">
        <f t="shared" si="34"/>
        <v>114005624</v>
      </c>
      <c r="C520" s="630">
        <f t="shared" si="35"/>
        <v>45838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2242</v>
      </c>
    </row>
    <row r="521" spans="1:8">
      <c r="A521" s="626" t="str">
        <f t="shared" si="33"/>
        <v>ТОПЛОФИКАЦИЯ-ПЛЕВЕН АД</v>
      </c>
      <c r="B521" s="626" t="str">
        <f t="shared" si="34"/>
        <v>114005624</v>
      </c>
      <c r="C521" s="630">
        <f t="shared" si="35"/>
        <v>45838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ТОПЛОФИКАЦИЯ-ПЛЕВЕН АД</v>
      </c>
      <c r="B522" s="626" t="str">
        <f t="shared" si="34"/>
        <v>114005624</v>
      </c>
      <c r="C522" s="630">
        <f t="shared" si="35"/>
        <v>45838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ТОПЛОФИКАЦИЯ-ПЛЕВЕН АД</v>
      </c>
      <c r="B523" s="626" t="str">
        <f t="shared" si="34"/>
        <v>114005624</v>
      </c>
      <c r="C523" s="630">
        <f t="shared" si="35"/>
        <v>45838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ТОПЛОФИКАЦИЯ-ПЛЕВЕН АД</v>
      </c>
      <c r="B524" s="626" t="str">
        <f t="shared" si="34"/>
        <v>114005624</v>
      </c>
      <c r="C524" s="630">
        <f t="shared" si="35"/>
        <v>45838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ТОПЛОФИКАЦИЯ-ПЛЕВЕН АД</v>
      </c>
      <c r="B525" s="626" t="str">
        <f t="shared" ref="B525:B588" si="37">pdeBulstat</f>
        <v>114005624</v>
      </c>
      <c r="C525" s="630">
        <f t="shared" ref="C525:C588" si="38">endDate</f>
        <v>45838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ТОПЛОФИКАЦИЯ-ПЛЕВЕН АД</v>
      </c>
      <c r="B526" s="626" t="str">
        <f t="shared" si="37"/>
        <v>114005624</v>
      </c>
      <c r="C526" s="630">
        <f t="shared" si="38"/>
        <v>45838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ТОПЛОФИКАЦИЯ-ПЛЕВЕН АД</v>
      </c>
      <c r="B527" s="626" t="str">
        <f t="shared" si="37"/>
        <v>114005624</v>
      </c>
      <c r="C527" s="630">
        <f t="shared" si="38"/>
        <v>45838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1770</v>
      </c>
    </row>
    <row r="528" spans="1:8">
      <c r="A528" s="626" t="str">
        <f t="shared" si="36"/>
        <v>ТОПЛОФИКАЦИЯ-ПЛЕВЕН АД</v>
      </c>
      <c r="B528" s="626" t="str">
        <f t="shared" si="37"/>
        <v>114005624</v>
      </c>
      <c r="C528" s="630">
        <f t="shared" si="38"/>
        <v>45838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ТОПЛОФИКАЦИЯ-ПЛЕВЕН АД</v>
      </c>
      <c r="B529" s="626" t="str">
        <f t="shared" si="37"/>
        <v>114005624</v>
      </c>
      <c r="C529" s="630">
        <f t="shared" si="38"/>
        <v>45838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1770</v>
      </c>
    </row>
    <row r="530" spans="1:8">
      <c r="A530" s="626" t="str">
        <f t="shared" si="36"/>
        <v>ТОПЛОФИКАЦИЯ-ПЛЕВЕН АД</v>
      </c>
      <c r="B530" s="626" t="str">
        <f t="shared" si="37"/>
        <v>114005624</v>
      </c>
      <c r="C530" s="630">
        <f t="shared" si="38"/>
        <v>45838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ТОПЛОФИКАЦИЯ-ПЛЕВЕН АД</v>
      </c>
      <c r="B531" s="626" t="str">
        <f t="shared" si="37"/>
        <v>114005624</v>
      </c>
      <c r="C531" s="630">
        <f t="shared" si="38"/>
        <v>45838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ТОПЛОФИКАЦИЯ-ПЛЕВЕН АД</v>
      </c>
      <c r="B532" s="626" t="str">
        <f t="shared" si="37"/>
        <v>114005624</v>
      </c>
      <c r="C532" s="630">
        <f t="shared" si="38"/>
        <v>45838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ТОПЛОФИКАЦИЯ-ПЛЕВЕН АД</v>
      </c>
      <c r="B533" s="626" t="str">
        <f t="shared" si="37"/>
        <v>114005624</v>
      </c>
      <c r="C533" s="630">
        <f t="shared" si="38"/>
        <v>45838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ТОПЛОФИКАЦИЯ-ПЛЕВЕН АД</v>
      </c>
      <c r="B534" s="626" t="str">
        <f t="shared" si="37"/>
        <v>114005624</v>
      </c>
      <c r="C534" s="630">
        <f t="shared" si="38"/>
        <v>45838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ТОПЛОФИКАЦИЯ-ПЛЕВЕН АД</v>
      </c>
      <c r="B535" s="626" t="str">
        <f t="shared" si="37"/>
        <v>114005624</v>
      </c>
      <c r="C535" s="630">
        <f t="shared" si="38"/>
        <v>45838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ТОПЛОФИКАЦИЯ-ПЛЕВЕН АД</v>
      </c>
      <c r="B536" s="626" t="str">
        <f t="shared" si="37"/>
        <v>114005624</v>
      </c>
      <c r="C536" s="630">
        <f t="shared" si="38"/>
        <v>45838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ТОПЛОФИКАЦИЯ-ПЛЕВЕН АД</v>
      </c>
      <c r="B537" s="626" t="str">
        <f t="shared" si="37"/>
        <v>114005624</v>
      </c>
      <c r="C537" s="630">
        <f t="shared" si="38"/>
        <v>45838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ТОПЛОФИКАЦИЯ-ПЛЕВЕН АД</v>
      </c>
      <c r="B538" s="626" t="str">
        <f t="shared" si="37"/>
        <v>114005624</v>
      </c>
      <c r="C538" s="630">
        <f t="shared" si="38"/>
        <v>45838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ТОПЛОФИКАЦИЯ-ПЛЕВЕН АД</v>
      </c>
      <c r="B539" s="626" t="str">
        <f t="shared" si="37"/>
        <v>114005624</v>
      </c>
      <c r="C539" s="630">
        <f t="shared" si="38"/>
        <v>45838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ТОПЛОФИКАЦИЯ-ПЛЕВЕН АД</v>
      </c>
      <c r="B540" s="626" t="str">
        <f t="shared" si="37"/>
        <v>114005624</v>
      </c>
      <c r="C540" s="630">
        <f t="shared" si="38"/>
        <v>45838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ТОПЛОФИКАЦИЯ-ПЛЕВЕН АД</v>
      </c>
      <c r="B541" s="626" t="str">
        <f t="shared" si="37"/>
        <v>114005624</v>
      </c>
      <c r="C541" s="630">
        <f t="shared" si="38"/>
        <v>45838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ТОПЛОФИКАЦИЯ-ПЛЕВЕН АД</v>
      </c>
      <c r="B542" s="626" t="str">
        <f t="shared" si="37"/>
        <v>114005624</v>
      </c>
      <c r="C542" s="630">
        <f t="shared" si="38"/>
        <v>45838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ТОПЛОФИКАЦИЯ-ПЛЕВЕН АД</v>
      </c>
      <c r="B543" s="626" t="str">
        <f t="shared" si="37"/>
        <v>114005624</v>
      </c>
      <c r="C543" s="630">
        <f t="shared" si="38"/>
        <v>45838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ТОПЛОФИКАЦИЯ-ПЛЕВЕН АД</v>
      </c>
      <c r="B544" s="626" t="str">
        <f t="shared" si="37"/>
        <v>114005624</v>
      </c>
      <c r="C544" s="630">
        <f t="shared" si="38"/>
        <v>45838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ТОПЛОФИКАЦИЯ-ПЛЕВЕН АД</v>
      </c>
      <c r="B545" s="626" t="str">
        <f t="shared" si="37"/>
        <v>114005624</v>
      </c>
      <c r="C545" s="630">
        <f t="shared" si="38"/>
        <v>45838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ТОПЛОФИКАЦИЯ-ПЛЕВЕН АД</v>
      </c>
      <c r="B546" s="626" t="str">
        <f t="shared" si="37"/>
        <v>114005624</v>
      </c>
      <c r="C546" s="630">
        <f t="shared" si="38"/>
        <v>45838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ТОПЛОФИКАЦИЯ-ПЛЕВЕН АД</v>
      </c>
      <c r="B547" s="626" t="str">
        <f t="shared" si="37"/>
        <v>114005624</v>
      </c>
      <c r="C547" s="630">
        <f t="shared" si="38"/>
        <v>45838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ТОПЛОФИКАЦИЯ-ПЛЕВЕН АД</v>
      </c>
      <c r="B548" s="626" t="str">
        <f t="shared" si="37"/>
        <v>114005624</v>
      </c>
      <c r="C548" s="630">
        <f t="shared" si="38"/>
        <v>45838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ТОПЛОФИКАЦИЯ-ПЛЕВЕН АД</v>
      </c>
      <c r="B549" s="626" t="str">
        <f t="shared" si="37"/>
        <v>114005624</v>
      </c>
      <c r="C549" s="630">
        <f t="shared" si="38"/>
        <v>45838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ТОПЛОФИКАЦИЯ-ПЛЕВЕН АД</v>
      </c>
      <c r="B550" s="626" t="str">
        <f t="shared" si="37"/>
        <v>114005624</v>
      </c>
      <c r="C550" s="630">
        <f t="shared" si="38"/>
        <v>45838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1770</v>
      </c>
    </row>
    <row r="551" spans="1:8">
      <c r="A551" s="626" t="str">
        <f t="shared" si="36"/>
        <v>ТОПЛОФИКАЦИЯ-ПЛЕВЕН АД</v>
      </c>
      <c r="B551" s="626" t="str">
        <f t="shared" si="37"/>
        <v>114005624</v>
      </c>
      <c r="C551" s="630">
        <f t="shared" si="38"/>
        <v>45838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2075</v>
      </c>
    </row>
    <row r="552" spans="1:8">
      <c r="A552" s="626" t="str">
        <f t="shared" si="36"/>
        <v>ТОПЛОФИКАЦИЯ-ПЛЕВЕН АД</v>
      </c>
      <c r="B552" s="626" t="str">
        <f t="shared" si="37"/>
        <v>114005624</v>
      </c>
      <c r="C552" s="630">
        <f t="shared" si="38"/>
        <v>45838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5138</v>
      </c>
    </row>
    <row r="553" spans="1:8">
      <c r="A553" s="626" t="str">
        <f t="shared" si="36"/>
        <v>ТОПЛОФИКАЦИЯ-ПЛЕВЕН АД</v>
      </c>
      <c r="B553" s="626" t="str">
        <f t="shared" si="37"/>
        <v>114005624</v>
      </c>
      <c r="C553" s="630">
        <f t="shared" si="38"/>
        <v>45838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43559</v>
      </c>
    </row>
    <row r="554" spans="1:8">
      <c r="A554" s="626" t="str">
        <f t="shared" si="36"/>
        <v>ТОПЛОФИКАЦИЯ-ПЛЕВЕН АД</v>
      </c>
      <c r="B554" s="626" t="str">
        <f t="shared" si="37"/>
        <v>114005624</v>
      </c>
      <c r="C554" s="630">
        <f t="shared" si="38"/>
        <v>45838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ТОПЛОФИКАЦИЯ-ПЛЕВЕН АД</v>
      </c>
      <c r="B555" s="626" t="str">
        <f t="shared" si="37"/>
        <v>114005624</v>
      </c>
      <c r="C555" s="630">
        <f t="shared" si="38"/>
        <v>45838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717</v>
      </c>
    </row>
    <row r="556" spans="1:8">
      <c r="A556" s="626" t="str">
        <f t="shared" si="36"/>
        <v>ТОПЛОФИКАЦИЯ-ПЛЕВЕН АД</v>
      </c>
      <c r="B556" s="626" t="str">
        <f t="shared" si="37"/>
        <v>114005624</v>
      </c>
      <c r="C556" s="630">
        <f t="shared" si="38"/>
        <v>45838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146</v>
      </c>
    </row>
    <row r="557" spans="1:8">
      <c r="A557" s="626" t="str">
        <f t="shared" si="36"/>
        <v>ТОПЛОФИКАЦИЯ-ПЛЕВЕН АД</v>
      </c>
      <c r="B557" s="626" t="str">
        <f t="shared" si="37"/>
        <v>114005624</v>
      </c>
      <c r="C557" s="630">
        <f t="shared" si="38"/>
        <v>45838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322</v>
      </c>
    </row>
    <row r="558" spans="1:8">
      <c r="A558" s="626" t="str">
        <f t="shared" si="36"/>
        <v>ТОПЛОФИКАЦИЯ-ПЛЕВЕН АД</v>
      </c>
      <c r="B558" s="626" t="str">
        <f t="shared" si="37"/>
        <v>114005624</v>
      </c>
      <c r="C558" s="630">
        <f t="shared" si="38"/>
        <v>45838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ТОПЛОФИКАЦИЯ-ПЛЕВЕН АД</v>
      </c>
      <c r="B559" s="626" t="str">
        <f t="shared" si="37"/>
        <v>114005624</v>
      </c>
      <c r="C559" s="630">
        <f t="shared" si="38"/>
        <v>45838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51957</v>
      </c>
    </row>
    <row r="560" spans="1:8">
      <c r="A560" s="626" t="str">
        <f t="shared" si="36"/>
        <v>ТОПЛОФИКАЦИЯ-ПЛЕВЕН АД</v>
      </c>
      <c r="B560" s="626" t="str">
        <f t="shared" si="37"/>
        <v>114005624</v>
      </c>
      <c r="C560" s="630">
        <f t="shared" si="38"/>
        <v>45838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ТОПЛОФИКАЦИЯ-ПЛЕВЕН АД</v>
      </c>
      <c r="B561" s="626" t="str">
        <f t="shared" si="37"/>
        <v>114005624</v>
      </c>
      <c r="C561" s="630">
        <f t="shared" si="38"/>
        <v>45838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ТОПЛОФИКАЦИЯ-ПЛЕВЕН АД</v>
      </c>
      <c r="B562" s="626" t="str">
        <f t="shared" si="37"/>
        <v>114005624</v>
      </c>
      <c r="C562" s="630">
        <f t="shared" si="38"/>
        <v>45838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98</v>
      </c>
    </row>
    <row r="563" spans="1:8">
      <c r="A563" s="626" t="str">
        <f t="shared" si="36"/>
        <v>ТОПЛОФИКАЦИЯ-ПЛЕВЕН АД</v>
      </c>
      <c r="B563" s="626" t="str">
        <f t="shared" si="37"/>
        <v>114005624</v>
      </c>
      <c r="C563" s="630">
        <f t="shared" si="38"/>
        <v>45838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273</v>
      </c>
    </row>
    <row r="564" spans="1:8">
      <c r="A564" s="626" t="str">
        <f t="shared" si="36"/>
        <v>ТОПЛОФИКАЦИЯ-ПЛЕВЕН АД</v>
      </c>
      <c r="B564" s="626" t="str">
        <f t="shared" si="37"/>
        <v>114005624</v>
      </c>
      <c r="C564" s="630">
        <f t="shared" si="38"/>
        <v>45838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ТОПЛОФИКАЦИЯ-ПЛЕВЕН АД</v>
      </c>
      <c r="B565" s="626" t="str">
        <f t="shared" si="37"/>
        <v>114005624</v>
      </c>
      <c r="C565" s="630">
        <f t="shared" si="38"/>
        <v>45838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ТОПЛОФИКАЦИЯ-ПЛЕВЕН АД</v>
      </c>
      <c r="B566" s="626" t="str">
        <f t="shared" si="37"/>
        <v>114005624</v>
      </c>
      <c r="C566" s="630">
        <f t="shared" si="38"/>
        <v>45838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371</v>
      </c>
    </row>
    <row r="567" spans="1:8">
      <c r="A567" s="626" t="str">
        <f t="shared" si="36"/>
        <v>ТОПЛОФИКАЦИЯ-ПЛЕВЕН АД</v>
      </c>
      <c r="B567" s="626" t="str">
        <f t="shared" si="37"/>
        <v>114005624</v>
      </c>
      <c r="C567" s="630">
        <f t="shared" si="38"/>
        <v>45838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80743</v>
      </c>
    </row>
    <row r="568" spans="1:8">
      <c r="A568" s="626" t="str">
        <f t="shared" si="36"/>
        <v>ТОПЛОФИКАЦИЯ-ПЛЕВЕН АД</v>
      </c>
      <c r="B568" s="626" t="str">
        <f t="shared" si="37"/>
        <v>114005624</v>
      </c>
      <c r="C568" s="630">
        <f t="shared" si="38"/>
        <v>45838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80743</v>
      </c>
    </row>
    <row r="569" spans="1:8">
      <c r="A569" s="626" t="str">
        <f t="shared" si="36"/>
        <v>ТОПЛОФИКАЦИЯ-ПЛЕВЕН АД</v>
      </c>
      <c r="B569" s="626" t="str">
        <f t="shared" si="37"/>
        <v>114005624</v>
      </c>
      <c r="C569" s="630">
        <f t="shared" si="38"/>
        <v>45838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ТОПЛОФИКАЦИЯ-ПЛЕВЕН АД</v>
      </c>
      <c r="B570" s="626" t="str">
        <f t="shared" si="37"/>
        <v>114005624</v>
      </c>
      <c r="C570" s="630">
        <f t="shared" si="38"/>
        <v>45838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ТОПЛОФИКАЦИЯ-ПЛЕВЕН АД</v>
      </c>
      <c r="B571" s="626" t="str">
        <f t="shared" si="37"/>
        <v>114005624</v>
      </c>
      <c r="C571" s="630">
        <f t="shared" si="38"/>
        <v>45838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ТОПЛОФИКАЦИЯ-ПЛЕВЕН АД</v>
      </c>
      <c r="B572" s="626" t="str">
        <f t="shared" si="37"/>
        <v>114005624</v>
      </c>
      <c r="C572" s="630">
        <f t="shared" si="38"/>
        <v>45838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ТОПЛОФИКАЦИЯ-ПЛЕВЕН АД</v>
      </c>
      <c r="B573" s="626" t="str">
        <f t="shared" si="37"/>
        <v>114005624</v>
      </c>
      <c r="C573" s="630">
        <f t="shared" si="38"/>
        <v>45838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ТОПЛОФИКАЦИЯ-ПЛЕВЕН АД</v>
      </c>
      <c r="B574" s="626" t="str">
        <f t="shared" si="37"/>
        <v>114005624</v>
      </c>
      <c r="C574" s="630">
        <f t="shared" si="38"/>
        <v>45838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ТОПЛОФИКАЦИЯ-ПЛЕВЕН АД</v>
      </c>
      <c r="B575" s="626" t="str">
        <f t="shared" si="37"/>
        <v>114005624</v>
      </c>
      <c r="C575" s="630">
        <f t="shared" si="38"/>
        <v>45838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ТОПЛОФИКАЦИЯ-ПЛЕВЕН АД</v>
      </c>
      <c r="B576" s="626" t="str">
        <f t="shared" si="37"/>
        <v>114005624</v>
      </c>
      <c r="C576" s="630">
        <f t="shared" si="38"/>
        <v>45838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ТОПЛОФИКАЦИЯ-ПЛЕВЕН АД</v>
      </c>
      <c r="B577" s="626" t="str">
        <f t="shared" si="37"/>
        <v>114005624</v>
      </c>
      <c r="C577" s="630">
        <f t="shared" si="38"/>
        <v>45838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911</v>
      </c>
    </row>
    <row r="578" spans="1:8">
      <c r="A578" s="626" t="str">
        <f t="shared" si="36"/>
        <v>ТОПЛОФИКАЦИЯ-ПЛЕВЕН АД</v>
      </c>
      <c r="B578" s="626" t="str">
        <f t="shared" si="37"/>
        <v>114005624</v>
      </c>
      <c r="C578" s="630">
        <f t="shared" si="38"/>
        <v>45838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81654</v>
      </c>
    </row>
    <row r="579" spans="1:8">
      <c r="A579" s="626" t="str">
        <f t="shared" si="36"/>
        <v>ТОПЛОФИКАЦИЯ-ПЛЕВЕН АД</v>
      </c>
      <c r="B579" s="626" t="str">
        <f t="shared" si="37"/>
        <v>114005624</v>
      </c>
      <c r="C579" s="630">
        <f t="shared" si="38"/>
        <v>45838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ТОПЛОФИКАЦИЯ-ПЛЕВЕН АД</v>
      </c>
      <c r="B580" s="626" t="str">
        <f t="shared" si="37"/>
        <v>114005624</v>
      </c>
      <c r="C580" s="630">
        <f t="shared" si="38"/>
        <v>45838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133982</v>
      </c>
    </row>
    <row r="581" spans="1:8">
      <c r="A581" s="626" t="str">
        <f t="shared" si="36"/>
        <v>ТОПЛОФИКАЦИЯ-ПЛЕВЕН АД</v>
      </c>
      <c r="B581" s="626" t="str">
        <f t="shared" si="37"/>
        <v>114005624</v>
      </c>
      <c r="C581" s="630">
        <f t="shared" si="38"/>
        <v>45838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ТОПЛОФИКАЦИЯ-ПЛЕВЕН АД</v>
      </c>
      <c r="B582" s="626" t="str">
        <f t="shared" si="37"/>
        <v>114005624</v>
      </c>
      <c r="C582" s="630">
        <f t="shared" si="38"/>
        <v>45838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ТОПЛОФИКАЦИЯ-ПЛЕВЕН АД</v>
      </c>
      <c r="B583" s="626" t="str">
        <f t="shared" si="37"/>
        <v>114005624</v>
      </c>
      <c r="C583" s="630">
        <f t="shared" si="38"/>
        <v>45838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ТОПЛОФИКАЦИЯ-ПЛЕВЕН АД</v>
      </c>
      <c r="B584" s="626" t="str">
        <f t="shared" si="37"/>
        <v>114005624</v>
      </c>
      <c r="C584" s="630">
        <f t="shared" si="38"/>
        <v>45838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ТОПЛОФИКАЦИЯ-ПЛЕВЕН АД</v>
      </c>
      <c r="B585" s="626" t="str">
        <f t="shared" si="37"/>
        <v>114005624</v>
      </c>
      <c r="C585" s="630">
        <f t="shared" si="38"/>
        <v>45838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ТОПЛОФИКАЦИЯ-ПЛЕВЕН АД</v>
      </c>
      <c r="B586" s="626" t="str">
        <f t="shared" si="37"/>
        <v>114005624</v>
      </c>
      <c r="C586" s="630">
        <f t="shared" si="38"/>
        <v>45838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ТОПЛОФИКАЦИЯ-ПЛЕВЕН АД</v>
      </c>
      <c r="B587" s="626" t="str">
        <f t="shared" si="37"/>
        <v>114005624</v>
      </c>
      <c r="C587" s="630">
        <f t="shared" si="38"/>
        <v>45838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ТОПЛОФИКАЦИЯ-ПЛЕВЕН АД</v>
      </c>
      <c r="B588" s="626" t="str">
        <f t="shared" si="37"/>
        <v>114005624</v>
      </c>
      <c r="C588" s="630">
        <f t="shared" si="38"/>
        <v>45838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ТОПЛОФИКАЦИЯ-ПЛЕВЕН АД</v>
      </c>
      <c r="B589" s="626" t="str">
        <f t="shared" ref="B589:B652" si="40">pdeBulstat</f>
        <v>114005624</v>
      </c>
      <c r="C589" s="630">
        <f t="shared" ref="C589:C652" si="41">endDate</f>
        <v>45838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ТОПЛОФИКАЦИЯ-ПЛЕВЕН АД</v>
      </c>
      <c r="B590" s="626" t="str">
        <f t="shared" si="40"/>
        <v>114005624</v>
      </c>
      <c r="C590" s="630">
        <f t="shared" si="41"/>
        <v>45838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ТОПЛОФИКАЦИЯ-ПЛЕВЕН АД</v>
      </c>
      <c r="B591" s="626" t="str">
        <f t="shared" si="40"/>
        <v>114005624</v>
      </c>
      <c r="C591" s="630">
        <f t="shared" si="41"/>
        <v>45838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ТОПЛОФИКАЦИЯ-ПЛЕВЕН АД</v>
      </c>
      <c r="B592" s="626" t="str">
        <f t="shared" si="40"/>
        <v>114005624</v>
      </c>
      <c r="C592" s="630">
        <f t="shared" si="41"/>
        <v>45838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ТОПЛОФИКАЦИЯ-ПЛЕВЕН АД</v>
      </c>
      <c r="B593" s="626" t="str">
        <f t="shared" si="40"/>
        <v>114005624</v>
      </c>
      <c r="C593" s="630">
        <f t="shared" si="41"/>
        <v>45838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ТОПЛОФИКАЦИЯ-ПЛЕВЕН АД</v>
      </c>
      <c r="B594" s="626" t="str">
        <f t="shared" si="40"/>
        <v>114005624</v>
      </c>
      <c r="C594" s="630">
        <f t="shared" si="41"/>
        <v>45838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ТОПЛОФИКАЦИЯ-ПЛЕВЕН АД</v>
      </c>
      <c r="B595" s="626" t="str">
        <f t="shared" si="40"/>
        <v>114005624</v>
      </c>
      <c r="C595" s="630">
        <f t="shared" si="41"/>
        <v>45838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ТОПЛОФИКАЦИЯ-ПЛЕВЕН АД</v>
      </c>
      <c r="B596" s="626" t="str">
        <f t="shared" si="40"/>
        <v>114005624</v>
      </c>
      <c r="C596" s="630">
        <f t="shared" si="41"/>
        <v>45838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ТОПЛОФИКАЦИЯ-ПЛЕВЕН АД</v>
      </c>
      <c r="B597" s="626" t="str">
        <f t="shared" si="40"/>
        <v>114005624</v>
      </c>
      <c r="C597" s="630">
        <f t="shared" si="41"/>
        <v>45838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ТОПЛОФИКАЦИЯ-ПЛЕВЕН АД</v>
      </c>
      <c r="B598" s="626" t="str">
        <f t="shared" si="40"/>
        <v>114005624</v>
      </c>
      <c r="C598" s="630">
        <f t="shared" si="41"/>
        <v>45838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ТОПЛОФИКАЦИЯ-ПЛЕВЕН АД</v>
      </c>
      <c r="B599" s="626" t="str">
        <f t="shared" si="40"/>
        <v>114005624</v>
      </c>
      <c r="C599" s="630">
        <f t="shared" si="41"/>
        <v>45838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ТОПЛОФИКАЦИЯ-ПЛЕВЕН АД</v>
      </c>
      <c r="B600" s="626" t="str">
        <f t="shared" si="40"/>
        <v>114005624</v>
      </c>
      <c r="C600" s="630">
        <f t="shared" si="41"/>
        <v>45838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ТОПЛОФИКАЦИЯ-ПЛЕВЕН АД</v>
      </c>
      <c r="B601" s="626" t="str">
        <f t="shared" si="40"/>
        <v>114005624</v>
      </c>
      <c r="C601" s="630">
        <f t="shared" si="41"/>
        <v>45838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ТОПЛОФИКАЦИЯ-ПЛЕВЕН АД</v>
      </c>
      <c r="B602" s="626" t="str">
        <f t="shared" si="40"/>
        <v>114005624</v>
      </c>
      <c r="C602" s="630">
        <f t="shared" si="41"/>
        <v>45838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ТОПЛОФИКАЦИЯ-ПЛЕВЕН АД</v>
      </c>
      <c r="B603" s="626" t="str">
        <f t="shared" si="40"/>
        <v>114005624</v>
      </c>
      <c r="C603" s="630">
        <f t="shared" si="41"/>
        <v>45838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ТОПЛОФИКАЦИЯ-ПЛЕВЕН АД</v>
      </c>
      <c r="B604" s="626" t="str">
        <f t="shared" si="40"/>
        <v>114005624</v>
      </c>
      <c r="C604" s="630">
        <f t="shared" si="41"/>
        <v>45838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ТОПЛОФИКАЦИЯ-ПЛЕВЕН АД</v>
      </c>
      <c r="B605" s="626" t="str">
        <f t="shared" si="40"/>
        <v>114005624</v>
      </c>
      <c r="C605" s="630">
        <f t="shared" si="41"/>
        <v>45838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ТОПЛОФИКАЦИЯ-ПЛЕВЕН АД</v>
      </c>
      <c r="B606" s="626" t="str">
        <f t="shared" si="40"/>
        <v>114005624</v>
      </c>
      <c r="C606" s="630">
        <f t="shared" si="41"/>
        <v>45838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ТОПЛОФИКАЦИЯ-ПЛЕВЕН АД</v>
      </c>
      <c r="B607" s="626" t="str">
        <f t="shared" si="40"/>
        <v>114005624</v>
      </c>
      <c r="C607" s="630">
        <f t="shared" si="41"/>
        <v>45838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ТОПЛОФИКАЦИЯ-ПЛЕВЕН АД</v>
      </c>
      <c r="B608" s="626" t="str">
        <f t="shared" si="40"/>
        <v>114005624</v>
      </c>
      <c r="C608" s="630">
        <f t="shared" si="41"/>
        <v>45838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ТОПЛОФИКАЦИЯ-ПЛЕВЕН АД</v>
      </c>
      <c r="B609" s="626" t="str">
        <f t="shared" si="40"/>
        <v>114005624</v>
      </c>
      <c r="C609" s="630">
        <f t="shared" si="41"/>
        <v>45838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ТОПЛОФИКАЦИЯ-ПЛЕВЕН АД</v>
      </c>
      <c r="B610" s="626" t="str">
        <f t="shared" si="40"/>
        <v>114005624</v>
      </c>
      <c r="C610" s="630">
        <f t="shared" si="41"/>
        <v>45838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ТОПЛОФИКАЦИЯ-ПЛЕВЕН АД</v>
      </c>
      <c r="B611" s="626" t="str">
        <f t="shared" si="40"/>
        <v>114005624</v>
      </c>
      <c r="C611" s="630">
        <f t="shared" si="41"/>
        <v>45838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ТОПЛОФИКАЦИЯ-ПЛЕВЕН АД</v>
      </c>
      <c r="B612" s="626" t="str">
        <f t="shared" si="40"/>
        <v>114005624</v>
      </c>
      <c r="C612" s="630">
        <f t="shared" si="41"/>
        <v>45838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ТОПЛОФИКАЦИЯ-ПЛЕВЕН АД</v>
      </c>
      <c r="B613" s="626" t="str">
        <f t="shared" si="40"/>
        <v>114005624</v>
      </c>
      <c r="C613" s="630">
        <f t="shared" si="41"/>
        <v>45838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ТОПЛОФИКАЦИЯ-ПЛЕВЕН АД</v>
      </c>
      <c r="B614" s="626" t="str">
        <f t="shared" si="40"/>
        <v>114005624</v>
      </c>
      <c r="C614" s="630">
        <f t="shared" si="41"/>
        <v>45838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ТОПЛОФИКАЦИЯ-ПЛЕВЕН АД</v>
      </c>
      <c r="B615" s="626" t="str">
        <f t="shared" si="40"/>
        <v>114005624</v>
      </c>
      <c r="C615" s="630">
        <f t="shared" si="41"/>
        <v>45838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ТОПЛОФИКАЦИЯ-ПЛЕВЕН АД</v>
      </c>
      <c r="B616" s="626" t="str">
        <f t="shared" si="40"/>
        <v>114005624</v>
      </c>
      <c r="C616" s="630">
        <f t="shared" si="41"/>
        <v>45838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ТОПЛОФИКАЦИЯ-ПЛЕВЕН АД</v>
      </c>
      <c r="B617" s="626" t="str">
        <f t="shared" si="40"/>
        <v>114005624</v>
      </c>
      <c r="C617" s="630">
        <f t="shared" si="41"/>
        <v>45838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ТОПЛОФИКАЦИЯ-ПЛЕВЕН АД</v>
      </c>
      <c r="B618" s="626" t="str">
        <f t="shared" si="40"/>
        <v>114005624</v>
      </c>
      <c r="C618" s="630">
        <f t="shared" si="41"/>
        <v>45838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ТОПЛОФИКАЦИЯ-ПЛЕВЕН АД</v>
      </c>
      <c r="B619" s="626" t="str">
        <f t="shared" si="40"/>
        <v>114005624</v>
      </c>
      <c r="C619" s="630">
        <f t="shared" si="41"/>
        <v>45838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ТОПЛОФИКАЦИЯ-ПЛЕВЕН АД</v>
      </c>
      <c r="B620" s="626" t="str">
        <f t="shared" si="40"/>
        <v>114005624</v>
      </c>
      <c r="C620" s="630">
        <f t="shared" si="41"/>
        <v>45838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ТОПЛОФИКАЦИЯ-ПЛЕВЕН АД</v>
      </c>
      <c r="B621" s="626" t="str">
        <f t="shared" si="40"/>
        <v>114005624</v>
      </c>
      <c r="C621" s="630">
        <f t="shared" si="41"/>
        <v>45838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ТОПЛОФИКАЦИЯ-ПЛЕВЕН АД</v>
      </c>
      <c r="B622" s="626" t="str">
        <f t="shared" si="40"/>
        <v>114005624</v>
      </c>
      <c r="C622" s="630">
        <f t="shared" si="41"/>
        <v>45838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ТОПЛОФИКАЦИЯ-ПЛЕВЕН АД</v>
      </c>
      <c r="B623" s="626" t="str">
        <f t="shared" si="40"/>
        <v>114005624</v>
      </c>
      <c r="C623" s="630">
        <f t="shared" si="41"/>
        <v>45838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ТОПЛОФИКАЦИЯ-ПЛЕВЕН АД</v>
      </c>
      <c r="B624" s="626" t="str">
        <f t="shared" si="40"/>
        <v>114005624</v>
      </c>
      <c r="C624" s="630">
        <f t="shared" si="41"/>
        <v>45838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ТОПЛОФИКАЦИЯ-ПЛЕВЕН АД</v>
      </c>
      <c r="B625" s="626" t="str">
        <f t="shared" si="40"/>
        <v>114005624</v>
      </c>
      <c r="C625" s="630">
        <f t="shared" si="41"/>
        <v>45838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ТОПЛОФИКАЦИЯ-ПЛЕВЕН АД</v>
      </c>
      <c r="B626" s="626" t="str">
        <f t="shared" si="40"/>
        <v>114005624</v>
      </c>
      <c r="C626" s="630">
        <f t="shared" si="41"/>
        <v>45838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ТОПЛОФИКАЦИЯ-ПЛЕВЕН АД</v>
      </c>
      <c r="B627" s="626" t="str">
        <f t="shared" si="40"/>
        <v>114005624</v>
      </c>
      <c r="C627" s="630">
        <f t="shared" si="41"/>
        <v>45838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ТОПЛОФИКАЦИЯ-ПЛЕВЕН АД</v>
      </c>
      <c r="B628" s="626" t="str">
        <f t="shared" si="40"/>
        <v>114005624</v>
      </c>
      <c r="C628" s="630">
        <f t="shared" si="41"/>
        <v>45838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ТОПЛОФИКАЦИЯ-ПЛЕВЕН АД</v>
      </c>
      <c r="B629" s="626" t="str">
        <f t="shared" si="40"/>
        <v>114005624</v>
      </c>
      <c r="C629" s="630">
        <f t="shared" si="41"/>
        <v>45838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ТОПЛОФИКАЦИЯ-ПЛЕВЕН АД</v>
      </c>
      <c r="B630" s="626" t="str">
        <f t="shared" si="40"/>
        <v>114005624</v>
      </c>
      <c r="C630" s="630">
        <f t="shared" si="41"/>
        <v>45838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ТОПЛОФИКАЦИЯ-ПЛЕВЕН АД</v>
      </c>
      <c r="B631" s="626" t="str">
        <f t="shared" si="40"/>
        <v>114005624</v>
      </c>
      <c r="C631" s="630">
        <f t="shared" si="41"/>
        <v>45838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ТОПЛОФИКАЦИЯ-ПЛЕВЕН АД</v>
      </c>
      <c r="B632" s="626" t="str">
        <f t="shared" si="40"/>
        <v>114005624</v>
      </c>
      <c r="C632" s="630">
        <f t="shared" si="41"/>
        <v>45838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ТОПЛОФИКАЦИЯ-ПЛЕВЕН АД</v>
      </c>
      <c r="B633" s="626" t="str">
        <f t="shared" si="40"/>
        <v>114005624</v>
      </c>
      <c r="C633" s="630">
        <f t="shared" si="41"/>
        <v>45838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ТОПЛОФИКАЦИЯ-ПЛЕВЕН АД</v>
      </c>
      <c r="B634" s="626" t="str">
        <f t="shared" si="40"/>
        <v>114005624</v>
      </c>
      <c r="C634" s="630">
        <f t="shared" si="41"/>
        <v>45838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ТОПЛОФИКАЦИЯ-ПЛЕВЕН АД</v>
      </c>
      <c r="B635" s="626" t="str">
        <f t="shared" si="40"/>
        <v>114005624</v>
      </c>
      <c r="C635" s="630">
        <f t="shared" si="41"/>
        <v>45838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ТОПЛОФИКАЦИЯ-ПЛЕВЕН АД</v>
      </c>
      <c r="B636" s="626" t="str">
        <f t="shared" si="40"/>
        <v>114005624</v>
      </c>
      <c r="C636" s="630">
        <f t="shared" si="41"/>
        <v>45838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ТОПЛОФИКАЦИЯ-ПЛЕВЕН АД</v>
      </c>
      <c r="B637" s="626" t="str">
        <f t="shared" si="40"/>
        <v>114005624</v>
      </c>
      <c r="C637" s="630">
        <f t="shared" si="41"/>
        <v>45838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ТОПЛОФИКАЦИЯ-ПЛЕВЕН АД</v>
      </c>
      <c r="B638" s="626" t="str">
        <f t="shared" si="40"/>
        <v>114005624</v>
      </c>
      <c r="C638" s="630">
        <f t="shared" si="41"/>
        <v>45838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ТОПЛОФИКАЦИЯ-ПЛЕВЕН АД</v>
      </c>
      <c r="B639" s="626" t="str">
        <f t="shared" si="40"/>
        <v>114005624</v>
      </c>
      <c r="C639" s="630">
        <f t="shared" si="41"/>
        <v>45838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ТОПЛОФИКАЦИЯ-ПЛЕВЕН АД</v>
      </c>
      <c r="B640" s="626" t="str">
        <f t="shared" si="40"/>
        <v>114005624</v>
      </c>
      <c r="C640" s="630">
        <f t="shared" si="41"/>
        <v>45838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ТОПЛОФИКАЦИЯ-ПЛЕВЕН АД</v>
      </c>
      <c r="B641" s="626" t="str">
        <f t="shared" si="40"/>
        <v>114005624</v>
      </c>
      <c r="C641" s="630">
        <f t="shared" si="41"/>
        <v>45838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2075</v>
      </c>
    </row>
    <row r="642" spans="1:8">
      <c r="A642" s="626" t="str">
        <f t="shared" si="39"/>
        <v>ТОПЛОФИКАЦИЯ-ПЛЕВЕН АД</v>
      </c>
      <c r="B642" s="626" t="str">
        <f t="shared" si="40"/>
        <v>114005624</v>
      </c>
      <c r="C642" s="630">
        <f t="shared" si="41"/>
        <v>45838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5138</v>
      </c>
    </row>
    <row r="643" spans="1:8">
      <c r="A643" s="626" t="str">
        <f t="shared" si="39"/>
        <v>ТОПЛОФИКАЦИЯ-ПЛЕВЕН АД</v>
      </c>
      <c r="B643" s="626" t="str">
        <f t="shared" si="40"/>
        <v>114005624</v>
      </c>
      <c r="C643" s="630">
        <f t="shared" si="41"/>
        <v>45838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43559</v>
      </c>
    </row>
    <row r="644" spans="1:8">
      <c r="A644" s="626" t="str">
        <f t="shared" si="39"/>
        <v>ТОПЛОФИКАЦИЯ-ПЛЕВЕН АД</v>
      </c>
      <c r="B644" s="626" t="str">
        <f t="shared" si="40"/>
        <v>114005624</v>
      </c>
      <c r="C644" s="630">
        <f t="shared" si="41"/>
        <v>45838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ТОПЛОФИКАЦИЯ-ПЛЕВЕН АД</v>
      </c>
      <c r="B645" s="626" t="str">
        <f t="shared" si="40"/>
        <v>114005624</v>
      </c>
      <c r="C645" s="630">
        <f t="shared" si="41"/>
        <v>45838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717</v>
      </c>
    </row>
    <row r="646" spans="1:8">
      <c r="A646" s="626" t="str">
        <f t="shared" si="39"/>
        <v>ТОПЛОФИКАЦИЯ-ПЛЕВЕН АД</v>
      </c>
      <c r="B646" s="626" t="str">
        <f t="shared" si="40"/>
        <v>114005624</v>
      </c>
      <c r="C646" s="630">
        <f t="shared" si="41"/>
        <v>45838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146</v>
      </c>
    </row>
    <row r="647" spans="1:8">
      <c r="A647" s="626" t="str">
        <f t="shared" si="39"/>
        <v>ТОПЛОФИКАЦИЯ-ПЛЕВЕН АД</v>
      </c>
      <c r="B647" s="626" t="str">
        <f t="shared" si="40"/>
        <v>114005624</v>
      </c>
      <c r="C647" s="630">
        <f t="shared" si="41"/>
        <v>45838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322</v>
      </c>
    </row>
    <row r="648" spans="1:8">
      <c r="A648" s="626" t="str">
        <f t="shared" si="39"/>
        <v>ТОПЛОФИКАЦИЯ-ПЛЕВЕН АД</v>
      </c>
      <c r="B648" s="626" t="str">
        <f t="shared" si="40"/>
        <v>114005624</v>
      </c>
      <c r="C648" s="630">
        <f t="shared" si="41"/>
        <v>45838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ТОПЛОФИКАЦИЯ-ПЛЕВЕН АД</v>
      </c>
      <c r="B649" s="626" t="str">
        <f t="shared" si="40"/>
        <v>114005624</v>
      </c>
      <c r="C649" s="630">
        <f t="shared" si="41"/>
        <v>45838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51957</v>
      </c>
    </row>
    <row r="650" spans="1:8">
      <c r="A650" s="626" t="str">
        <f t="shared" si="39"/>
        <v>ТОПЛОФИКАЦИЯ-ПЛЕВЕН АД</v>
      </c>
      <c r="B650" s="626" t="str">
        <f t="shared" si="40"/>
        <v>114005624</v>
      </c>
      <c r="C650" s="630">
        <f t="shared" si="41"/>
        <v>45838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ТОПЛОФИКАЦИЯ-ПЛЕВЕН АД</v>
      </c>
      <c r="B651" s="626" t="str">
        <f t="shared" si="40"/>
        <v>114005624</v>
      </c>
      <c r="C651" s="630">
        <f t="shared" si="41"/>
        <v>45838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ТОПЛОФИКАЦИЯ-ПЛЕВЕН АД</v>
      </c>
      <c r="B652" s="626" t="str">
        <f t="shared" si="40"/>
        <v>114005624</v>
      </c>
      <c r="C652" s="630">
        <f t="shared" si="41"/>
        <v>45838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98</v>
      </c>
    </row>
    <row r="653" spans="1:8">
      <c r="A653" s="626" t="str">
        <f t="shared" ref="A653:A716" si="42">pdeName</f>
        <v>ТОПЛОФИКАЦИЯ-ПЛЕВЕН АД</v>
      </c>
      <c r="B653" s="626" t="str">
        <f t="shared" ref="B653:B716" si="43">pdeBulstat</f>
        <v>114005624</v>
      </c>
      <c r="C653" s="630">
        <f t="shared" ref="C653:C716" si="44">endDate</f>
        <v>45838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273</v>
      </c>
    </row>
    <row r="654" spans="1:8">
      <c r="A654" s="626" t="str">
        <f t="shared" si="42"/>
        <v>ТОПЛОФИКАЦИЯ-ПЛЕВЕН АД</v>
      </c>
      <c r="B654" s="626" t="str">
        <f t="shared" si="43"/>
        <v>114005624</v>
      </c>
      <c r="C654" s="630">
        <f t="shared" si="44"/>
        <v>45838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ТОПЛОФИКАЦИЯ-ПЛЕВЕН АД</v>
      </c>
      <c r="B655" s="626" t="str">
        <f t="shared" si="43"/>
        <v>114005624</v>
      </c>
      <c r="C655" s="630">
        <f t="shared" si="44"/>
        <v>45838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ТОПЛОФИКАЦИЯ-ПЛЕВЕН АД</v>
      </c>
      <c r="B656" s="626" t="str">
        <f t="shared" si="43"/>
        <v>114005624</v>
      </c>
      <c r="C656" s="630">
        <f t="shared" si="44"/>
        <v>45838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371</v>
      </c>
    </row>
    <row r="657" spans="1:8">
      <c r="A657" s="626" t="str">
        <f t="shared" si="42"/>
        <v>ТОПЛОФИКАЦИЯ-ПЛЕВЕН АД</v>
      </c>
      <c r="B657" s="626" t="str">
        <f t="shared" si="43"/>
        <v>114005624</v>
      </c>
      <c r="C657" s="630">
        <f t="shared" si="44"/>
        <v>45838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80743</v>
      </c>
    </row>
    <row r="658" spans="1:8">
      <c r="A658" s="626" t="str">
        <f t="shared" si="42"/>
        <v>ТОПЛОФИКАЦИЯ-ПЛЕВЕН АД</v>
      </c>
      <c r="B658" s="626" t="str">
        <f t="shared" si="43"/>
        <v>114005624</v>
      </c>
      <c r="C658" s="630">
        <f t="shared" si="44"/>
        <v>45838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80743</v>
      </c>
    </row>
    <row r="659" spans="1:8">
      <c r="A659" s="626" t="str">
        <f t="shared" si="42"/>
        <v>ТОПЛОФИКАЦИЯ-ПЛЕВЕН АД</v>
      </c>
      <c r="B659" s="626" t="str">
        <f t="shared" si="43"/>
        <v>114005624</v>
      </c>
      <c r="C659" s="630">
        <f t="shared" si="44"/>
        <v>45838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ТОПЛОФИКАЦИЯ-ПЛЕВЕН АД</v>
      </c>
      <c r="B660" s="626" t="str">
        <f t="shared" si="43"/>
        <v>114005624</v>
      </c>
      <c r="C660" s="630">
        <f t="shared" si="44"/>
        <v>45838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ТОПЛОФИКАЦИЯ-ПЛЕВЕН АД</v>
      </c>
      <c r="B661" s="626" t="str">
        <f t="shared" si="43"/>
        <v>114005624</v>
      </c>
      <c r="C661" s="630">
        <f t="shared" si="44"/>
        <v>45838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ТОПЛОФИКАЦИЯ-ПЛЕВЕН АД</v>
      </c>
      <c r="B662" s="626" t="str">
        <f t="shared" si="43"/>
        <v>114005624</v>
      </c>
      <c r="C662" s="630">
        <f t="shared" si="44"/>
        <v>45838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ТОПЛОФИКАЦИЯ-ПЛЕВЕН АД</v>
      </c>
      <c r="B663" s="626" t="str">
        <f t="shared" si="43"/>
        <v>114005624</v>
      </c>
      <c r="C663" s="630">
        <f t="shared" si="44"/>
        <v>45838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ТОПЛОФИКАЦИЯ-ПЛЕВЕН АД</v>
      </c>
      <c r="B664" s="626" t="str">
        <f t="shared" si="43"/>
        <v>114005624</v>
      </c>
      <c r="C664" s="630">
        <f t="shared" si="44"/>
        <v>45838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ТОПЛОФИКАЦИЯ-ПЛЕВЕН АД</v>
      </c>
      <c r="B665" s="626" t="str">
        <f t="shared" si="43"/>
        <v>114005624</v>
      </c>
      <c r="C665" s="630">
        <f t="shared" si="44"/>
        <v>45838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ТОПЛОФИКАЦИЯ-ПЛЕВЕН АД</v>
      </c>
      <c r="B666" s="626" t="str">
        <f t="shared" si="43"/>
        <v>114005624</v>
      </c>
      <c r="C666" s="630">
        <f t="shared" si="44"/>
        <v>45838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ТОПЛОФИКАЦИЯ-ПЛЕВЕН АД</v>
      </c>
      <c r="B667" s="626" t="str">
        <f t="shared" si="43"/>
        <v>114005624</v>
      </c>
      <c r="C667" s="630">
        <f t="shared" si="44"/>
        <v>45838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911</v>
      </c>
    </row>
    <row r="668" spans="1:8">
      <c r="A668" s="626" t="str">
        <f t="shared" si="42"/>
        <v>ТОПЛОФИКАЦИЯ-ПЛЕВЕН АД</v>
      </c>
      <c r="B668" s="626" t="str">
        <f t="shared" si="43"/>
        <v>114005624</v>
      </c>
      <c r="C668" s="630">
        <f t="shared" si="44"/>
        <v>45838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81654</v>
      </c>
    </row>
    <row r="669" spans="1:8">
      <c r="A669" s="626" t="str">
        <f t="shared" si="42"/>
        <v>ТОПЛОФИКАЦИЯ-ПЛЕВЕН АД</v>
      </c>
      <c r="B669" s="626" t="str">
        <f t="shared" si="43"/>
        <v>114005624</v>
      </c>
      <c r="C669" s="630">
        <f t="shared" si="44"/>
        <v>45838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ТОПЛОФИКАЦИЯ-ПЛЕВЕН АД</v>
      </c>
      <c r="B670" s="626" t="str">
        <f t="shared" si="43"/>
        <v>114005624</v>
      </c>
      <c r="C670" s="630">
        <f t="shared" si="44"/>
        <v>45838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133982</v>
      </c>
    </row>
    <row r="671" spans="1:8">
      <c r="A671" s="626" t="str">
        <f t="shared" si="42"/>
        <v>ТОПЛОФИКАЦИЯ-ПЛЕВЕН АД</v>
      </c>
      <c r="B671" s="626" t="str">
        <f t="shared" si="43"/>
        <v>114005624</v>
      </c>
      <c r="C671" s="630">
        <f t="shared" si="44"/>
        <v>45838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ТОПЛОФИКАЦИЯ-ПЛЕВЕН АД</v>
      </c>
      <c r="B672" s="626" t="str">
        <f t="shared" si="43"/>
        <v>114005624</v>
      </c>
      <c r="C672" s="630">
        <f t="shared" si="44"/>
        <v>45838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658</v>
      </c>
    </row>
    <row r="673" spans="1:8">
      <c r="A673" s="626" t="str">
        <f t="shared" si="42"/>
        <v>ТОПЛОФИКАЦИЯ-ПЛЕВЕН АД</v>
      </c>
      <c r="B673" s="626" t="str">
        <f t="shared" si="43"/>
        <v>114005624</v>
      </c>
      <c r="C673" s="630">
        <f t="shared" si="44"/>
        <v>45838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1648</v>
      </c>
    </row>
    <row r="674" spans="1:8">
      <c r="A674" s="626" t="str">
        <f t="shared" si="42"/>
        <v>ТОПЛОФИКАЦИЯ-ПЛЕВЕН АД</v>
      </c>
      <c r="B674" s="626" t="str">
        <f t="shared" si="43"/>
        <v>114005624</v>
      </c>
      <c r="C674" s="630">
        <f t="shared" si="44"/>
        <v>45838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ТОПЛОФИКАЦИЯ-ПЛЕВЕН АД</v>
      </c>
      <c r="B675" s="626" t="str">
        <f t="shared" si="43"/>
        <v>114005624</v>
      </c>
      <c r="C675" s="630">
        <f t="shared" si="44"/>
        <v>45838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462</v>
      </c>
    </row>
    <row r="676" spans="1:8">
      <c r="A676" s="626" t="str">
        <f t="shared" si="42"/>
        <v>ТОПЛОФИКАЦИЯ-ПЛЕВЕН АД</v>
      </c>
      <c r="B676" s="626" t="str">
        <f t="shared" si="43"/>
        <v>114005624</v>
      </c>
      <c r="C676" s="630">
        <f t="shared" si="44"/>
        <v>45838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109</v>
      </c>
    </row>
    <row r="677" spans="1:8">
      <c r="A677" s="626" t="str">
        <f t="shared" si="42"/>
        <v>ТОПЛОФИКАЦИЯ-ПЛЕВЕН АД</v>
      </c>
      <c r="B677" s="626" t="str">
        <f t="shared" si="43"/>
        <v>114005624</v>
      </c>
      <c r="C677" s="630">
        <f t="shared" si="44"/>
        <v>45838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ТОПЛОФИКАЦИЯ-ПЛЕВЕН АД</v>
      </c>
      <c r="B678" s="626" t="str">
        <f t="shared" si="43"/>
        <v>114005624</v>
      </c>
      <c r="C678" s="630">
        <f t="shared" si="44"/>
        <v>45838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ТОПЛОФИКАЦИЯ-ПЛЕВЕН АД</v>
      </c>
      <c r="B679" s="626" t="str">
        <f t="shared" si="43"/>
        <v>114005624</v>
      </c>
      <c r="C679" s="630">
        <f t="shared" si="44"/>
        <v>45838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2877</v>
      </c>
    </row>
    <row r="680" spans="1:8">
      <c r="A680" s="626" t="str">
        <f t="shared" si="42"/>
        <v>ТОПЛОФИКАЦИЯ-ПЛЕВЕН АД</v>
      </c>
      <c r="B680" s="626" t="str">
        <f t="shared" si="43"/>
        <v>114005624</v>
      </c>
      <c r="C680" s="630">
        <f t="shared" si="44"/>
        <v>45838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ТОПЛОФИКАЦИЯ-ПЛЕВЕН АД</v>
      </c>
      <c r="B681" s="626" t="str">
        <f t="shared" si="43"/>
        <v>114005624</v>
      </c>
      <c r="C681" s="630">
        <f t="shared" si="44"/>
        <v>45838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ТОПЛОФИКАЦИЯ-ПЛЕВЕН АД</v>
      </c>
      <c r="B682" s="626" t="str">
        <f t="shared" si="43"/>
        <v>114005624</v>
      </c>
      <c r="C682" s="630">
        <f t="shared" si="44"/>
        <v>45838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38</v>
      </c>
    </row>
    <row r="683" spans="1:8">
      <c r="A683" s="626" t="str">
        <f t="shared" si="42"/>
        <v>ТОПЛОФИКАЦИЯ-ПЛЕВЕН АД</v>
      </c>
      <c r="B683" s="626" t="str">
        <f t="shared" si="43"/>
        <v>114005624</v>
      </c>
      <c r="C683" s="630">
        <f t="shared" si="44"/>
        <v>45838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273</v>
      </c>
    </row>
    <row r="684" spans="1:8">
      <c r="A684" s="626" t="str">
        <f t="shared" si="42"/>
        <v>ТОПЛОФИКАЦИЯ-ПЛЕВЕН АД</v>
      </c>
      <c r="B684" s="626" t="str">
        <f t="shared" si="43"/>
        <v>114005624</v>
      </c>
      <c r="C684" s="630">
        <f t="shared" si="44"/>
        <v>45838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ТОПЛОФИКАЦИЯ-ПЛЕВЕН АД</v>
      </c>
      <c r="B685" s="626" t="str">
        <f t="shared" si="43"/>
        <v>114005624</v>
      </c>
      <c r="C685" s="630">
        <f t="shared" si="44"/>
        <v>45838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ТОПЛОФИКАЦИЯ-ПЛЕВЕН АД</v>
      </c>
      <c r="B686" s="626" t="str">
        <f t="shared" si="43"/>
        <v>114005624</v>
      </c>
      <c r="C686" s="630">
        <f t="shared" si="44"/>
        <v>45838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311</v>
      </c>
    </row>
    <row r="687" spans="1:8">
      <c r="A687" s="626" t="str">
        <f t="shared" si="42"/>
        <v>ТОПЛОФИКАЦИЯ-ПЛЕВЕН АД</v>
      </c>
      <c r="B687" s="626" t="str">
        <f t="shared" si="43"/>
        <v>114005624</v>
      </c>
      <c r="C687" s="630">
        <f t="shared" si="44"/>
        <v>45838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ТОПЛОФИКАЦИЯ-ПЛЕВЕН АД</v>
      </c>
      <c r="B688" s="626" t="str">
        <f t="shared" si="43"/>
        <v>114005624</v>
      </c>
      <c r="C688" s="630">
        <f t="shared" si="44"/>
        <v>45838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ТОПЛОФИКАЦИЯ-ПЛЕВЕН АД</v>
      </c>
      <c r="B689" s="626" t="str">
        <f t="shared" si="43"/>
        <v>114005624</v>
      </c>
      <c r="C689" s="630">
        <f t="shared" si="44"/>
        <v>45838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ТОПЛОФИКАЦИЯ-ПЛЕВЕН АД</v>
      </c>
      <c r="B690" s="626" t="str">
        <f t="shared" si="43"/>
        <v>114005624</v>
      </c>
      <c r="C690" s="630">
        <f t="shared" si="44"/>
        <v>45838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ТОПЛОФИКАЦИЯ-ПЛЕВЕН АД</v>
      </c>
      <c r="B691" s="626" t="str">
        <f t="shared" si="43"/>
        <v>114005624</v>
      </c>
      <c r="C691" s="630">
        <f t="shared" si="44"/>
        <v>45838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ТОПЛОФИКАЦИЯ-ПЛЕВЕН АД</v>
      </c>
      <c r="B692" s="626" t="str">
        <f t="shared" si="43"/>
        <v>114005624</v>
      </c>
      <c r="C692" s="630">
        <f t="shared" si="44"/>
        <v>45838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ТОПЛОФИКАЦИЯ-ПЛЕВЕН АД</v>
      </c>
      <c r="B693" s="626" t="str">
        <f t="shared" si="43"/>
        <v>114005624</v>
      </c>
      <c r="C693" s="630">
        <f t="shared" si="44"/>
        <v>45838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ТОПЛОФИКАЦИЯ-ПЛЕВЕН АД</v>
      </c>
      <c r="B694" s="626" t="str">
        <f t="shared" si="43"/>
        <v>114005624</v>
      </c>
      <c r="C694" s="630">
        <f t="shared" si="44"/>
        <v>45838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ТОПЛОФИКАЦИЯ-ПЛЕВЕН АД</v>
      </c>
      <c r="B695" s="626" t="str">
        <f t="shared" si="43"/>
        <v>114005624</v>
      </c>
      <c r="C695" s="630">
        <f t="shared" si="44"/>
        <v>45838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ТОПЛОФИКАЦИЯ-ПЛЕВЕН АД</v>
      </c>
      <c r="B696" s="626" t="str">
        <f t="shared" si="43"/>
        <v>114005624</v>
      </c>
      <c r="C696" s="630">
        <f t="shared" si="44"/>
        <v>45838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ТОПЛОФИКАЦИЯ-ПЛЕВЕН АД</v>
      </c>
      <c r="B697" s="626" t="str">
        <f t="shared" si="43"/>
        <v>114005624</v>
      </c>
      <c r="C697" s="630">
        <f t="shared" si="44"/>
        <v>45838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ТОПЛОФИКАЦИЯ-ПЛЕВЕН АД</v>
      </c>
      <c r="B698" s="626" t="str">
        <f t="shared" si="43"/>
        <v>114005624</v>
      </c>
      <c r="C698" s="630">
        <f t="shared" si="44"/>
        <v>45838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ТОПЛОФИКАЦИЯ-ПЛЕВЕН АД</v>
      </c>
      <c r="B699" s="626" t="str">
        <f t="shared" si="43"/>
        <v>114005624</v>
      </c>
      <c r="C699" s="630">
        <f t="shared" si="44"/>
        <v>45838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ТОПЛОФИКАЦИЯ-ПЛЕВЕН АД</v>
      </c>
      <c r="B700" s="626" t="str">
        <f t="shared" si="43"/>
        <v>114005624</v>
      </c>
      <c r="C700" s="630">
        <f t="shared" si="44"/>
        <v>45838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3188</v>
      </c>
    </row>
    <row r="701" spans="1:8">
      <c r="A701" s="626" t="str">
        <f t="shared" si="42"/>
        <v>ТОПЛОФИКАЦИЯ-ПЛЕВЕН АД</v>
      </c>
      <c r="B701" s="626" t="str">
        <f t="shared" si="43"/>
        <v>114005624</v>
      </c>
      <c r="C701" s="630">
        <f t="shared" si="44"/>
        <v>45838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ТОПЛОФИКАЦИЯ-ПЛЕВЕН АД</v>
      </c>
      <c r="B702" s="626" t="str">
        <f t="shared" si="43"/>
        <v>114005624</v>
      </c>
      <c r="C702" s="630">
        <f t="shared" si="44"/>
        <v>45838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67</v>
      </c>
    </row>
    <row r="703" spans="1:8">
      <c r="A703" s="626" t="str">
        <f t="shared" si="42"/>
        <v>ТОПЛОФИКАЦИЯ-ПЛЕВЕН АД</v>
      </c>
      <c r="B703" s="626" t="str">
        <f t="shared" si="43"/>
        <v>114005624</v>
      </c>
      <c r="C703" s="630">
        <f t="shared" si="44"/>
        <v>45838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1935</v>
      </c>
    </row>
    <row r="704" spans="1:8">
      <c r="A704" s="626" t="str">
        <f t="shared" si="42"/>
        <v>ТОПЛОФИКАЦИЯ-ПЛЕВЕН АД</v>
      </c>
      <c r="B704" s="626" t="str">
        <f t="shared" si="43"/>
        <v>114005624</v>
      </c>
      <c r="C704" s="630">
        <f t="shared" si="44"/>
        <v>45838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ТОПЛОФИКАЦИЯ-ПЛЕВЕН АД</v>
      </c>
      <c r="B705" s="626" t="str">
        <f t="shared" si="43"/>
        <v>114005624</v>
      </c>
      <c r="C705" s="630">
        <f t="shared" si="44"/>
        <v>45838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18</v>
      </c>
    </row>
    <row r="706" spans="1:8">
      <c r="A706" s="626" t="str">
        <f t="shared" si="42"/>
        <v>ТОПЛОФИКАЦИЯ-ПЛЕВЕН АД</v>
      </c>
      <c r="B706" s="626" t="str">
        <f t="shared" si="43"/>
        <v>114005624</v>
      </c>
      <c r="C706" s="630">
        <f t="shared" si="44"/>
        <v>45838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3</v>
      </c>
    </row>
    <row r="707" spans="1:8">
      <c r="A707" s="626" t="str">
        <f t="shared" si="42"/>
        <v>ТОПЛОФИКАЦИЯ-ПЛЕВЕН АД</v>
      </c>
      <c r="B707" s="626" t="str">
        <f t="shared" si="43"/>
        <v>114005624</v>
      </c>
      <c r="C707" s="630">
        <f t="shared" si="44"/>
        <v>45838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ТОПЛОФИКАЦИЯ-ПЛЕВЕН АД</v>
      </c>
      <c r="B708" s="626" t="str">
        <f t="shared" si="43"/>
        <v>114005624</v>
      </c>
      <c r="C708" s="630">
        <f t="shared" si="44"/>
        <v>45838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ТОПЛОФИКАЦИЯ-ПЛЕВЕН АД</v>
      </c>
      <c r="B709" s="626" t="str">
        <f t="shared" si="43"/>
        <v>114005624</v>
      </c>
      <c r="C709" s="630">
        <f t="shared" si="44"/>
        <v>45838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2023</v>
      </c>
    </row>
    <row r="710" spans="1:8">
      <c r="A710" s="626" t="str">
        <f t="shared" si="42"/>
        <v>ТОПЛОФИКАЦИЯ-ПЛЕВЕН АД</v>
      </c>
      <c r="B710" s="626" t="str">
        <f t="shared" si="43"/>
        <v>114005624</v>
      </c>
      <c r="C710" s="630">
        <f t="shared" si="44"/>
        <v>45838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ТОПЛОФИКАЦИЯ-ПЛЕВЕН АД</v>
      </c>
      <c r="B711" s="626" t="str">
        <f t="shared" si="43"/>
        <v>114005624</v>
      </c>
      <c r="C711" s="630">
        <f t="shared" si="44"/>
        <v>45838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ТОПЛОФИКАЦИЯ-ПЛЕВЕН АД</v>
      </c>
      <c r="B712" s="626" t="str">
        <f t="shared" si="43"/>
        <v>114005624</v>
      </c>
      <c r="C712" s="630">
        <f t="shared" si="44"/>
        <v>45838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10</v>
      </c>
    </row>
    <row r="713" spans="1:8">
      <c r="A713" s="626" t="str">
        <f t="shared" si="42"/>
        <v>ТОПЛОФИКАЦИЯ-ПЛЕВЕН АД</v>
      </c>
      <c r="B713" s="626" t="str">
        <f t="shared" si="43"/>
        <v>114005624</v>
      </c>
      <c r="C713" s="630">
        <f t="shared" si="44"/>
        <v>45838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ТОПЛОФИКАЦИЯ-ПЛЕВЕН АД</v>
      </c>
      <c r="B714" s="626" t="str">
        <f t="shared" si="43"/>
        <v>114005624</v>
      </c>
      <c r="C714" s="630">
        <f t="shared" si="44"/>
        <v>45838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ТОПЛОФИКАЦИЯ-ПЛЕВЕН АД</v>
      </c>
      <c r="B715" s="626" t="str">
        <f t="shared" si="43"/>
        <v>114005624</v>
      </c>
      <c r="C715" s="630">
        <f t="shared" si="44"/>
        <v>45838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ТОПЛОФИКАЦИЯ-ПЛЕВЕН АД</v>
      </c>
      <c r="B716" s="626" t="str">
        <f t="shared" si="43"/>
        <v>114005624</v>
      </c>
      <c r="C716" s="630">
        <f t="shared" si="44"/>
        <v>45838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10</v>
      </c>
    </row>
    <row r="717" spans="1:8">
      <c r="A717" s="626" t="str">
        <f t="shared" ref="A717:A780" si="45">pdeName</f>
        <v>ТОПЛОФИКАЦИЯ-ПЛЕВЕН АД</v>
      </c>
      <c r="B717" s="626" t="str">
        <f t="shared" ref="B717:B780" si="46">pdeBulstat</f>
        <v>114005624</v>
      </c>
      <c r="C717" s="630">
        <f t="shared" ref="C717:C780" si="47">endDate</f>
        <v>45838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ТОПЛОФИКАЦИЯ-ПЛЕВЕН АД</v>
      </c>
      <c r="B718" s="626" t="str">
        <f t="shared" si="46"/>
        <v>114005624</v>
      </c>
      <c r="C718" s="630">
        <f t="shared" si="47"/>
        <v>45838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ТОПЛОФИКАЦИЯ-ПЛЕВЕН АД</v>
      </c>
      <c r="B719" s="626" t="str">
        <f t="shared" si="46"/>
        <v>114005624</v>
      </c>
      <c r="C719" s="630">
        <f t="shared" si="47"/>
        <v>45838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ТОПЛОФИКАЦИЯ-ПЛЕВЕН АД</v>
      </c>
      <c r="B720" s="626" t="str">
        <f t="shared" si="46"/>
        <v>114005624</v>
      </c>
      <c r="C720" s="630">
        <f t="shared" si="47"/>
        <v>45838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ТОПЛОФИКАЦИЯ-ПЛЕВЕН АД</v>
      </c>
      <c r="B721" s="626" t="str">
        <f t="shared" si="46"/>
        <v>114005624</v>
      </c>
      <c r="C721" s="630">
        <f t="shared" si="47"/>
        <v>45838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ТОПЛОФИКАЦИЯ-ПЛЕВЕН АД</v>
      </c>
      <c r="B722" s="626" t="str">
        <f t="shared" si="46"/>
        <v>114005624</v>
      </c>
      <c r="C722" s="630">
        <f t="shared" si="47"/>
        <v>45838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ТОПЛОФИКАЦИЯ-ПЛЕВЕН АД</v>
      </c>
      <c r="B723" s="626" t="str">
        <f t="shared" si="46"/>
        <v>114005624</v>
      </c>
      <c r="C723" s="630">
        <f t="shared" si="47"/>
        <v>45838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ТОПЛОФИКАЦИЯ-ПЛЕВЕН АД</v>
      </c>
      <c r="B724" s="626" t="str">
        <f t="shared" si="46"/>
        <v>114005624</v>
      </c>
      <c r="C724" s="630">
        <f t="shared" si="47"/>
        <v>45838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ТОПЛОФИКАЦИЯ-ПЛЕВЕН АД</v>
      </c>
      <c r="B725" s="626" t="str">
        <f t="shared" si="46"/>
        <v>114005624</v>
      </c>
      <c r="C725" s="630">
        <f t="shared" si="47"/>
        <v>45838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ТОПЛОФИКАЦИЯ-ПЛЕВЕН АД</v>
      </c>
      <c r="B726" s="626" t="str">
        <f t="shared" si="46"/>
        <v>114005624</v>
      </c>
      <c r="C726" s="630">
        <f t="shared" si="47"/>
        <v>45838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ТОПЛОФИКАЦИЯ-ПЛЕВЕН АД</v>
      </c>
      <c r="B727" s="626" t="str">
        <f t="shared" si="46"/>
        <v>114005624</v>
      </c>
      <c r="C727" s="630">
        <f t="shared" si="47"/>
        <v>45838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ТОПЛОФИКАЦИЯ-ПЛЕВЕН АД</v>
      </c>
      <c r="B728" s="626" t="str">
        <f t="shared" si="46"/>
        <v>114005624</v>
      </c>
      <c r="C728" s="630">
        <f t="shared" si="47"/>
        <v>45838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ТОПЛОФИКАЦИЯ-ПЛЕВЕН АД</v>
      </c>
      <c r="B729" s="626" t="str">
        <f t="shared" si="46"/>
        <v>114005624</v>
      </c>
      <c r="C729" s="630">
        <f t="shared" si="47"/>
        <v>45838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ТОПЛОФИКАЦИЯ-ПЛЕВЕН АД</v>
      </c>
      <c r="B730" s="626" t="str">
        <f t="shared" si="46"/>
        <v>114005624</v>
      </c>
      <c r="C730" s="630">
        <f t="shared" si="47"/>
        <v>45838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2033</v>
      </c>
    </row>
    <row r="731" spans="1:8">
      <c r="A731" s="626" t="str">
        <f t="shared" si="45"/>
        <v>ТОПЛОФИКАЦИЯ-ПЛЕВЕН АД</v>
      </c>
      <c r="B731" s="626" t="str">
        <f t="shared" si="46"/>
        <v>114005624</v>
      </c>
      <c r="C731" s="630">
        <f t="shared" si="47"/>
        <v>45838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ТОПЛОФИКАЦИЯ-ПЛЕВЕН АД</v>
      </c>
      <c r="B732" s="626" t="str">
        <f t="shared" si="46"/>
        <v>114005624</v>
      </c>
      <c r="C732" s="630">
        <f t="shared" si="47"/>
        <v>45838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ТОПЛОФИКАЦИЯ-ПЛЕВЕН АД</v>
      </c>
      <c r="B733" s="626" t="str">
        <f t="shared" si="46"/>
        <v>114005624</v>
      </c>
      <c r="C733" s="630">
        <f t="shared" si="47"/>
        <v>45838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ТОПЛОФИКАЦИЯ-ПЛЕВЕН АД</v>
      </c>
      <c r="B734" s="626" t="str">
        <f t="shared" si="46"/>
        <v>114005624</v>
      </c>
      <c r="C734" s="630">
        <f t="shared" si="47"/>
        <v>45838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ТОПЛОФИКАЦИЯ-ПЛЕВЕН АД</v>
      </c>
      <c r="B735" s="626" t="str">
        <f t="shared" si="46"/>
        <v>114005624</v>
      </c>
      <c r="C735" s="630">
        <f t="shared" si="47"/>
        <v>45838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ТОПЛОФИКАЦИЯ-ПЛЕВЕН АД</v>
      </c>
      <c r="B736" s="626" t="str">
        <f t="shared" si="46"/>
        <v>114005624</v>
      </c>
      <c r="C736" s="630">
        <f t="shared" si="47"/>
        <v>45838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ТОПЛОФИКАЦИЯ-ПЛЕВЕН АД</v>
      </c>
      <c r="B737" s="626" t="str">
        <f t="shared" si="46"/>
        <v>114005624</v>
      </c>
      <c r="C737" s="630">
        <f t="shared" si="47"/>
        <v>45838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ТОПЛОФИКАЦИЯ-ПЛЕВЕН АД</v>
      </c>
      <c r="B738" s="626" t="str">
        <f t="shared" si="46"/>
        <v>114005624</v>
      </c>
      <c r="C738" s="630">
        <f t="shared" si="47"/>
        <v>45838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ТОПЛОФИКАЦИЯ-ПЛЕВЕН АД</v>
      </c>
      <c r="B739" s="626" t="str">
        <f t="shared" si="46"/>
        <v>114005624</v>
      </c>
      <c r="C739" s="630">
        <f t="shared" si="47"/>
        <v>45838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ТОПЛОФИКАЦИЯ-ПЛЕВЕН АД</v>
      </c>
      <c r="B740" s="626" t="str">
        <f t="shared" si="46"/>
        <v>114005624</v>
      </c>
      <c r="C740" s="630">
        <f t="shared" si="47"/>
        <v>45838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ТОПЛОФИКАЦИЯ-ПЛЕВЕН АД</v>
      </c>
      <c r="B741" s="626" t="str">
        <f t="shared" si="46"/>
        <v>114005624</v>
      </c>
      <c r="C741" s="630">
        <f t="shared" si="47"/>
        <v>45838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ТОПЛОФИКАЦИЯ-ПЛЕВЕН АД</v>
      </c>
      <c r="B742" s="626" t="str">
        <f t="shared" si="46"/>
        <v>114005624</v>
      </c>
      <c r="C742" s="630">
        <f t="shared" si="47"/>
        <v>45838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ТОПЛОФИКАЦИЯ-ПЛЕВЕН АД</v>
      </c>
      <c r="B743" s="626" t="str">
        <f t="shared" si="46"/>
        <v>114005624</v>
      </c>
      <c r="C743" s="630">
        <f t="shared" si="47"/>
        <v>45838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ТОПЛОФИКАЦИЯ-ПЛЕВЕН АД</v>
      </c>
      <c r="B744" s="626" t="str">
        <f t="shared" si="46"/>
        <v>114005624</v>
      </c>
      <c r="C744" s="630">
        <f t="shared" si="47"/>
        <v>45838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ТОПЛОФИКАЦИЯ-ПЛЕВЕН АД</v>
      </c>
      <c r="B745" s="626" t="str">
        <f t="shared" si="46"/>
        <v>114005624</v>
      </c>
      <c r="C745" s="630">
        <f t="shared" si="47"/>
        <v>45838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ТОПЛОФИКАЦИЯ-ПЛЕВЕН АД</v>
      </c>
      <c r="B746" s="626" t="str">
        <f t="shared" si="46"/>
        <v>114005624</v>
      </c>
      <c r="C746" s="630">
        <f t="shared" si="47"/>
        <v>45838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ТОПЛОФИКАЦИЯ-ПЛЕВЕН АД</v>
      </c>
      <c r="B747" s="626" t="str">
        <f t="shared" si="46"/>
        <v>114005624</v>
      </c>
      <c r="C747" s="630">
        <f t="shared" si="47"/>
        <v>45838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ТОПЛОФИКАЦИЯ-ПЛЕВЕН АД</v>
      </c>
      <c r="B748" s="626" t="str">
        <f t="shared" si="46"/>
        <v>114005624</v>
      </c>
      <c r="C748" s="630">
        <f t="shared" si="47"/>
        <v>45838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ТОПЛОФИКАЦИЯ-ПЛЕВЕН АД</v>
      </c>
      <c r="B749" s="626" t="str">
        <f t="shared" si="46"/>
        <v>114005624</v>
      </c>
      <c r="C749" s="630">
        <f t="shared" si="47"/>
        <v>45838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ТОПЛОФИКАЦИЯ-ПЛЕВЕН АД</v>
      </c>
      <c r="B750" s="626" t="str">
        <f t="shared" si="46"/>
        <v>114005624</v>
      </c>
      <c r="C750" s="630">
        <f t="shared" si="47"/>
        <v>45838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ТОПЛОФИКАЦИЯ-ПЛЕВЕН АД</v>
      </c>
      <c r="B751" s="626" t="str">
        <f t="shared" si="46"/>
        <v>114005624</v>
      </c>
      <c r="C751" s="630">
        <f t="shared" si="47"/>
        <v>45838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ТОПЛОФИКАЦИЯ-ПЛЕВЕН АД</v>
      </c>
      <c r="B752" s="626" t="str">
        <f t="shared" si="46"/>
        <v>114005624</v>
      </c>
      <c r="C752" s="630">
        <f t="shared" si="47"/>
        <v>45838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ТОПЛОФИКАЦИЯ-ПЛЕВЕН АД</v>
      </c>
      <c r="B753" s="626" t="str">
        <f t="shared" si="46"/>
        <v>114005624</v>
      </c>
      <c r="C753" s="630">
        <f t="shared" si="47"/>
        <v>45838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ТОПЛОФИКАЦИЯ-ПЛЕВЕН АД</v>
      </c>
      <c r="B754" s="626" t="str">
        <f t="shared" si="46"/>
        <v>114005624</v>
      </c>
      <c r="C754" s="630">
        <f t="shared" si="47"/>
        <v>45838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ТОПЛОФИКАЦИЯ-ПЛЕВЕН АД</v>
      </c>
      <c r="B755" s="626" t="str">
        <f t="shared" si="46"/>
        <v>114005624</v>
      </c>
      <c r="C755" s="630">
        <f t="shared" si="47"/>
        <v>45838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ТОПЛОФИКАЦИЯ-ПЛЕВЕН АД</v>
      </c>
      <c r="B756" s="626" t="str">
        <f t="shared" si="46"/>
        <v>114005624</v>
      </c>
      <c r="C756" s="630">
        <f t="shared" si="47"/>
        <v>45838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ТОПЛОФИКАЦИЯ-ПЛЕВЕН АД</v>
      </c>
      <c r="B757" s="626" t="str">
        <f t="shared" si="46"/>
        <v>114005624</v>
      </c>
      <c r="C757" s="630">
        <f t="shared" si="47"/>
        <v>45838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ТОПЛОФИКАЦИЯ-ПЛЕВЕН АД</v>
      </c>
      <c r="B758" s="626" t="str">
        <f t="shared" si="46"/>
        <v>114005624</v>
      </c>
      <c r="C758" s="630">
        <f t="shared" si="47"/>
        <v>45838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ТОПЛОФИКАЦИЯ-ПЛЕВЕН АД</v>
      </c>
      <c r="B759" s="626" t="str">
        <f t="shared" si="46"/>
        <v>114005624</v>
      </c>
      <c r="C759" s="630">
        <f t="shared" si="47"/>
        <v>45838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ТОПЛОФИКАЦИЯ-ПЛЕВЕН АД</v>
      </c>
      <c r="B760" s="626" t="str">
        <f t="shared" si="46"/>
        <v>114005624</v>
      </c>
      <c r="C760" s="630">
        <f t="shared" si="47"/>
        <v>45838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ТОПЛОФИКАЦИЯ-ПЛЕВЕН АД</v>
      </c>
      <c r="B761" s="626" t="str">
        <f t="shared" si="46"/>
        <v>114005624</v>
      </c>
      <c r="C761" s="630">
        <f t="shared" si="47"/>
        <v>45838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ТОПЛОФИКАЦИЯ-ПЛЕВЕН АД</v>
      </c>
      <c r="B762" s="626" t="str">
        <f t="shared" si="46"/>
        <v>114005624</v>
      </c>
      <c r="C762" s="630">
        <f t="shared" si="47"/>
        <v>45838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725</v>
      </c>
    </row>
    <row r="763" spans="1:8">
      <c r="A763" s="626" t="str">
        <f t="shared" si="45"/>
        <v>ТОПЛОФИКАЦИЯ-ПЛЕВЕН АД</v>
      </c>
      <c r="B763" s="626" t="str">
        <f t="shared" si="46"/>
        <v>114005624</v>
      </c>
      <c r="C763" s="630">
        <f t="shared" si="47"/>
        <v>45838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3583</v>
      </c>
    </row>
    <row r="764" spans="1:8">
      <c r="A764" s="626" t="str">
        <f t="shared" si="45"/>
        <v>ТОПЛОФИКАЦИЯ-ПЛЕВЕН АД</v>
      </c>
      <c r="B764" s="626" t="str">
        <f t="shared" si="46"/>
        <v>114005624</v>
      </c>
      <c r="C764" s="630">
        <f t="shared" si="47"/>
        <v>45838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ТОПЛОФИКАЦИЯ-ПЛЕВЕН АД</v>
      </c>
      <c r="B765" s="626" t="str">
        <f t="shared" si="46"/>
        <v>114005624</v>
      </c>
      <c r="C765" s="630">
        <f t="shared" si="47"/>
        <v>45838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480</v>
      </c>
    </row>
    <row r="766" spans="1:8">
      <c r="A766" s="626" t="str">
        <f t="shared" si="45"/>
        <v>ТОПЛОФИКАЦИЯ-ПЛЕВЕН АД</v>
      </c>
      <c r="B766" s="626" t="str">
        <f t="shared" si="46"/>
        <v>114005624</v>
      </c>
      <c r="C766" s="630">
        <f t="shared" si="47"/>
        <v>45838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112</v>
      </c>
    </row>
    <row r="767" spans="1:8">
      <c r="A767" s="626" t="str">
        <f t="shared" si="45"/>
        <v>ТОПЛОФИКАЦИЯ-ПЛЕВЕН АД</v>
      </c>
      <c r="B767" s="626" t="str">
        <f t="shared" si="46"/>
        <v>114005624</v>
      </c>
      <c r="C767" s="630">
        <f t="shared" si="47"/>
        <v>45838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ТОПЛОФИКАЦИЯ-ПЛЕВЕН АД</v>
      </c>
      <c r="B768" s="626" t="str">
        <f t="shared" si="46"/>
        <v>114005624</v>
      </c>
      <c r="C768" s="630">
        <f t="shared" si="47"/>
        <v>45838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ТОПЛОФИКАЦИЯ-ПЛЕВЕН АД</v>
      </c>
      <c r="B769" s="626" t="str">
        <f t="shared" si="46"/>
        <v>114005624</v>
      </c>
      <c r="C769" s="630">
        <f t="shared" si="47"/>
        <v>45838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4900</v>
      </c>
    </row>
    <row r="770" spans="1:8">
      <c r="A770" s="626" t="str">
        <f t="shared" si="45"/>
        <v>ТОПЛОФИКАЦИЯ-ПЛЕВЕН АД</v>
      </c>
      <c r="B770" s="626" t="str">
        <f t="shared" si="46"/>
        <v>114005624</v>
      </c>
      <c r="C770" s="630">
        <f t="shared" si="47"/>
        <v>45838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ТОПЛОФИКАЦИЯ-ПЛЕВЕН АД</v>
      </c>
      <c r="B771" s="626" t="str">
        <f t="shared" si="46"/>
        <v>114005624</v>
      </c>
      <c r="C771" s="630">
        <f t="shared" si="47"/>
        <v>45838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ТОПЛОФИКАЦИЯ-ПЛЕВЕН АД</v>
      </c>
      <c r="B772" s="626" t="str">
        <f t="shared" si="46"/>
        <v>114005624</v>
      </c>
      <c r="C772" s="630">
        <f t="shared" si="47"/>
        <v>45838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48</v>
      </c>
    </row>
    <row r="773" spans="1:8">
      <c r="A773" s="626" t="str">
        <f t="shared" si="45"/>
        <v>ТОПЛОФИКАЦИЯ-ПЛЕВЕН АД</v>
      </c>
      <c r="B773" s="626" t="str">
        <f t="shared" si="46"/>
        <v>114005624</v>
      </c>
      <c r="C773" s="630">
        <f t="shared" si="47"/>
        <v>45838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273</v>
      </c>
    </row>
    <row r="774" spans="1:8">
      <c r="A774" s="626" t="str">
        <f t="shared" si="45"/>
        <v>ТОПЛОФИКАЦИЯ-ПЛЕВЕН АД</v>
      </c>
      <c r="B774" s="626" t="str">
        <f t="shared" si="46"/>
        <v>114005624</v>
      </c>
      <c r="C774" s="630">
        <f t="shared" si="47"/>
        <v>45838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ТОПЛОФИКАЦИЯ-ПЛЕВЕН АД</v>
      </c>
      <c r="B775" s="626" t="str">
        <f t="shared" si="46"/>
        <v>114005624</v>
      </c>
      <c r="C775" s="630">
        <f t="shared" si="47"/>
        <v>45838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ТОПЛОФИКАЦИЯ-ПЛЕВЕН АД</v>
      </c>
      <c r="B776" s="626" t="str">
        <f t="shared" si="46"/>
        <v>114005624</v>
      </c>
      <c r="C776" s="630">
        <f t="shared" si="47"/>
        <v>45838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321</v>
      </c>
    </row>
    <row r="777" spans="1:8">
      <c r="A777" s="626" t="str">
        <f t="shared" si="45"/>
        <v>ТОПЛОФИКАЦИЯ-ПЛЕВЕН АД</v>
      </c>
      <c r="B777" s="626" t="str">
        <f t="shared" si="46"/>
        <v>114005624</v>
      </c>
      <c r="C777" s="630">
        <f t="shared" si="47"/>
        <v>45838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ТОПЛОФИКАЦИЯ-ПЛЕВЕН АД</v>
      </c>
      <c r="B778" s="626" t="str">
        <f t="shared" si="46"/>
        <v>114005624</v>
      </c>
      <c r="C778" s="630">
        <f t="shared" si="47"/>
        <v>45838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ТОПЛОФИКАЦИЯ-ПЛЕВЕН АД</v>
      </c>
      <c r="B779" s="626" t="str">
        <f t="shared" si="46"/>
        <v>114005624</v>
      </c>
      <c r="C779" s="630">
        <f t="shared" si="47"/>
        <v>45838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ТОПЛОФИКАЦИЯ-ПЛЕВЕН АД</v>
      </c>
      <c r="B780" s="626" t="str">
        <f t="shared" si="46"/>
        <v>114005624</v>
      </c>
      <c r="C780" s="630">
        <f t="shared" si="47"/>
        <v>45838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ТОПЛОФИКАЦИЯ-ПЛЕВЕН АД</v>
      </c>
      <c r="B781" s="626" t="str">
        <f t="shared" ref="B781:B844" si="49">pdeBulstat</f>
        <v>114005624</v>
      </c>
      <c r="C781" s="630">
        <f t="shared" ref="C781:C844" si="50">endDate</f>
        <v>45838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ТОПЛОФИКАЦИЯ-ПЛЕВЕН АД</v>
      </c>
      <c r="B782" s="626" t="str">
        <f t="shared" si="49"/>
        <v>114005624</v>
      </c>
      <c r="C782" s="630">
        <f t="shared" si="50"/>
        <v>45838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ТОПЛОФИКАЦИЯ-ПЛЕВЕН АД</v>
      </c>
      <c r="B783" s="626" t="str">
        <f t="shared" si="49"/>
        <v>114005624</v>
      </c>
      <c r="C783" s="630">
        <f t="shared" si="50"/>
        <v>45838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ТОПЛОФИКАЦИЯ-ПЛЕВЕН АД</v>
      </c>
      <c r="B784" s="626" t="str">
        <f t="shared" si="49"/>
        <v>114005624</v>
      </c>
      <c r="C784" s="630">
        <f t="shared" si="50"/>
        <v>45838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ТОПЛОФИКАЦИЯ-ПЛЕВЕН АД</v>
      </c>
      <c r="B785" s="626" t="str">
        <f t="shared" si="49"/>
        <v>114005624</v>
      </c>
      <c r="C785" s="630">
        <f t="shared" si="50"/>
        <v>45838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ТОПЛОФИКАЦИЯ-ПЛЕВЕН АД</v>
      </c>
      <c r="B786" s="626" t="str">
        <f t="shared" si="49"/>
        <v>114005624</v>
      </c>
      <c r="C786" s="630">
        <f t="shared" si="50"/>
        <v>45838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ТОПЛОФИКАЦИЯ-ПЛЕВЕН АД</v>
      </c>
      <c r="B787" s="626" t="str">
        <f t="shared" si="49"/>
        <v>114005624</v>
      </c>
      <c r="C787" s="630">
        <f t="shared" si="50"/>
        <v>45838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ТОПЛОФИКАЦИЯ-ПЛЕВЕН АД</v>
      </c>
      <c r="B788" s="626" t="str">
        <f t="shared" si="49"/>
        <v>114005624</v>
      </c>
      <c r="C788" s="630">
        <f t="shared" si="50"/>
        <v>45838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ТОПЛОФИКАЦИЯ-ПЛЕВЕН АД</v>
      </c>
      <c r="B789" s="626" t="str">
        <f t="shared" si="49"/>
        <v>114005624</v>
      </c>
      <c r="C789" s="630">
        <f t="shared" si="50"/>
        <v>45838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ТОПЛОФИКАЦИЯ-ПЛЕВЕН АД</v>
      </c>
      <c r="B790" s="626" t="str">
        <f t="shared" si="49"/>
        <v>114005624</v>
      </c>
      <c r="C790" s="630">
        <f t="shared" si="50"/>
        <v>45838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5221</v>
      </c>
    </row>
    <row r="791" spans="1:8">
      <c r="A791" s="626" t="str">
        <f t="shared" si="48"/>
        <v>ТОПЛОФИКАЦИЯ-ПЛЕВЕН АД</v>
      </c>
      <c r="B791" s="626" t="str">
        <f t="shared" si="49"/>
        <v>114005624</v>
      </c>
      <c r="C791" s="630">
        <f t="shared" si="50"/>
        <v>45838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ТОПЛОФИКАЦИЯ-ПЛЕВЕН АД</v>
      </c>
      <c r="B792" s="626" t="str">
        <f t="shared" si="49"/>
        <v>114005624</v>
      </c>
      <c r="C792" s="630">
        <f t="shared" si="50"/>
        <v>45838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ТОПЛОФИКАЦИЯ-ПЛЕВЕН АД</v>
      </c>
      <c r="B793" s="626" t="str">
        <f t="shared" si="49"/>
        <v>114005624</v>
      </c>
      <c r="C793" s="630">
        <f t="shared" si="50"/>
        <v>45838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ТОПЛОФИКАЦИЯ-ПЛЕВЕН АД</v>
      </c>
      <c r="B794" s="626" t="str">
        <f t="shared" si="49"/>
        <v>114005624</v>
      </c>
      <c r="C794" s="630">
        <f t="shared" si="50"/>
        <v>45838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ТОПЛОФИКАЦИЯ-ПЛЕВЕН АД</v>
      </c>
      <c r="B795" s="626" t="str">
        <f t="shared" si="49"/>
        <v>114005624</v>
      </c>
      <c r="C795" s="630">
        <f t="shared" si="50"/>
        <v>45838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ТОПЛОФИКАЦИЯ-ПЛЕВЕН АД</v>
      </c>
      <c r="B796" s="626" t="str">
        <f t="shared" si="49"/>
        <v>114005624</v>
      </c>
      <c r="C796" s="630">
        <f t="shared" si="50"/>
        <v>45838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ТОПЛОФИКАЦИЯ-ПЛЕВЕН АД</v>
      </c>
      <c r="B797" s="626" t="str">
        <f t="shared" si="49"/>
        <v>114005624</v>
      </c>
      <c r="C797" s="630">
        <f t="shared" si="50"/>
        <v>45838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ТОПЛОФИКАЦИЯ-ПЛЕВЕН АД</v>
      </c>
      <c r="B798" s="626" t="str">
        <f t="shared" si="49"/>
        <v>114005624</v>
      </c>
      <c r="C798" s="630">
        <f t="shared" si="50"/>
        <v>45838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ТОПЛОФИКАЦИЯ-ПЛЕВЕН АД</v>
      </c>
      <c r="B799" s="626" t="str">
        <f t="shared" si="49"/>
        <v>114005624</v>
      </c>
      <c r="C799" s="630">
        <f t="shared" si="50"/>
        <v>45838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ТОПЛОФИКАЦИЯ-ПЛЕВЕН АД</v>
      </c>
      <c r="B800" s="626" t="str">
        <f t="shared" si="49"/>
        <v>114005624</v>
      </c>
      <c r="C800" s="630">
        <f t="shared" si="50"/>
        <v>45838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ТОПЛОФИКАЦИЯ-ПЛЕВЕН АД</v>
      </c>
      <c r="B801" s="626" t="str">
        <f t="shared" si="49"/>
        <v>114005624</v>
      </c>
      <c r="C801" s="630">
        <f t="shared" si="50"/>
        <v>45838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ТОПЛОФИКАЦИЯ-ПЛЕВЕН АД</v>
      </c>
      <c r="B802" s="626" t="str">
        <f t="shared" si="49"/>
        <v>114005624</v>
      </c>
      <c r="C802" s="630">
        <f t="shared" si="50"/>
        <v>45838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ТОПЛОФИКАЦИЯ-ПЛЕВЕН АД</v>
      </c>
      <c r="B803" s="626" t="str">
        <f t="shared" si="49"/>
        <v>114005624</v>
      </c>
      <c r="C803" s="630">
        <f t="shared" si="50"/>
        <v>45838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ТОПЛОФИКАЦИЯ-ПЛЕВЕН АД</v>
      </c>
      <c r="B804" s="626" t="str">
        <f t="shared" si="49"/>
        <v>114005624</v>
      </c>
      <c r="C804" s="630">
        <f t="shared" si="50"/>
        <v>45838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ТОПЛОФИКАЦИЯ-ПЛЕВЕН АД</v>
      </c>
      <c r="B805" s="626" t="str">
        <f t="shared" si="49"/>
        <v>114005624</v>
      </c>
      <c r="C805" s="630">
        <f t="shared" si="50"/>
        <v>45838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ТОПЛОФИКАЦИЯ-ПЛЕВЕН АД</v>
      </c>
      <c r="B806" s="626" t="str">
        <f t="shared" si="49"/>
        <v>114005624</v>
      </c>
      <c r="C806" s="630">
        <f t="shared" si="50"/>
        <v>45838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ТОПЛОФИКАЦИЯ-ПЛЕВЕН АД</v>
      </c>
      <c r="B807" s="626" t="str">
        <f t="shared" si="49"/>
        <v>114005624</v>
      </c>
      <c r="C807" s="630">
        <f t="shared" si="50"/>
        <v>45838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ТОПЛОФИКАЦИЯ-ПЛЕВЕН АД</v>
      </c>
      <c r="B808" s="626" t="str">
        <f t="shared" si="49"/>
        <v>114005624</v>
      </c>
      <c r="C808" s="630">
        <f t="shared" si="50"/>
        <v>45838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ТОПЛОФИКАЦИЯ-ПЛЕВЕН АД</v>
      </c>
      <c r="B809" s="626" t="str">
        <f t="shared" si="49"/>
        <v>114005624</v>
      </c>
      <c r="C809" s="630">
        <f t="shared" si="50"/>
        <v>45838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ТОПЛОФИКАЦИЯ-ПЛЕВЕН АД</v>
      </c>
      <c r="B810" s="626" t="str">
        <f t="shared" si="49"/>
        <v>114005624</v>
      </c>
      <c r="C810" s="630">
        <f t="shared" si="50"/>
        <v>45838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ТОПЛОФИКАЦИЯ-ПЛЕВЕН АД</v>
      </c>
      <c r="B811" s="626" t="str">
        <f t="shared" si="49"/>
        <v>114005624</v>
      </c>
      <c r="C811" s="630">
        <f t="shared" si="50"/>
        <v>45838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ТОПЛОФИКАЦИЯ-ПЛЕВЕН АД</v>
      </c>
      <c r="B812" s="626" t="str">
        <f t="shared" si="49"/>
        <v>114005624</v>
      </c>
      <c r="C812" s="630">
        <f t="shared" si="50"/>
        <v>45838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ТОПЛОФИКАЦИЯ-ПЛЕВЕН АД</v>
      </c>
      <c r="B813" s="626" t="str">
        <f t="shared" si="49"/>
        <v>114005624</v>
      </c>
      <c r="C813" s="630">
        <f t="shared" si="50"/>
        <v>45838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ТОПЛОФИКАЦИЯ-ПЛЕВЕН АД</v>
      </c>
      <c r="B814" s="626" t="str">
        <f t="shared" si="49"/>
        <v>114005624</v>
      </c>
      <c r="C814" s="630">
        <f t="shared" si="50"/>
        <v>45838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ТОПЛОФИКАЦИЯ-ПЛЕВЕН АД</v>
      </c>
      <c r="B815" s="626" t="str">
        <f t="shared" si="49"/>
        <v>114005624</v>
      </c>
      <c r="C815" s="630">
        <f t="shared" si="50"/>
        <v>45838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ТОПЛОФИКАЦИЯ-ПЛЕВЕН АД</v>
      </c>
      <c r="B816" s="626" t="str">
        <f t="shared" si="49"/>
        <v>114005624</v>
      </c>
      <c r="C816" s="630">
        <f t="shared" si="50"/>
        <v>45838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ТОПЛОФИКАЦИЯ-ПЛЕВЕН АД</v>
      </c>
      <c r="B817" s="626" t="str">
        <f t="shared" si="49"/>
        <v>114005624</v>
      </c>
      <c r="C817" s="630">
        <f t="shared" si="50"/>
        <v>45838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ТОПЛОФИКАЦИЯ-ПЛЕВЕН АД</v>
      </c>
      <c r="B818" s="626" t="str">
        <f t="shared" si="49"/>
        <v>114005624</v>
      </c>
      <c r="C818" s="630">
        <f t="shared" si="50"/>
        <v>45838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ТОПЛОФИКАЦИЯ-ПЛЕВЕН АД</v>
      </c>
      <c r="B819" s="626" t="str">
        <f t="shared" si="49"/>
        <v>114005624</v>
      </c>
      <c r="C819" s="630">
        <f t="shared" si="50"/>
        <v>45838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ТОПЛОФИКАЦИЯ-ПЛЕВЕН АД</v>
      </c>
      <c r="B820" s="626" t="str">
        <f t="shared" si="49"/>
        <v>114005624</v>
      </c>
      <c r="C820" s="630">
        <f t="shared" si="50"/>
        <v>45838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ТОПЛОФИКАЦИЯ-ПЛЕВЕН АД</v>
      </c>
      <c r="B821" s="626" t="str">
        <f t="shared" si="49"/>
        <v>114005624</v>
      </c>
      <c r="C821" s="630">
        <f t="shared" si="50"/>
        <v>45838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ТОПЛОФИКАЦИЯ-ПЛЕВЕН АД</v>
      </c>
      <c r="B822" s="626" t="str">
        <f t="shared" si="49"/>
        <v>114005624</v>
      </c>
      <c r="C822" s="630">
        <f t="shared" si="50"/>
        <v>45838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ТОПЛОФИКАЦИЯ-ПЛЕВЕН АД</v>
      </c>
      <c r="B823" s="626" t="str">
        <f t="shared" si="49"/>
        <v>114005624</v>
      </c>
      <c r="C823" s="630">
        <f t="shared" si="50"/>
        <v>45838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ТОПЛОФИКАЦИЯ-ПЛЕВЕН АД</v>
      </c>
      <c r="B824" s="626" t="str">
        <f t="shared" si="49"/>
        <v>114005624</v>
      </c>
      <c r="C824" s="630">
        <f t="shared" si="50"/>
        <v>45838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ТОПЛОФИКАЦИЯ-ПЛЕВЕН АД</v>
      </c>
      <c r="B825" s="626" t="str">
        <f t="shared" si="49"/>
        <v>114005624</v>
      </c>
      <c r="C825" s="630">
        <f t="shared" si="50"/>
        <v>45838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ТОПЛОФИКАЦИЯ-ПЛЕВЕН АД</v>
      </c>
      <c r="B826" s="626" t="str">
        <f t="shared" si="49"/>
        <v>114005624</v>
      </c>
      <c r="C826" s="630">
        <f t="shared" si="50"/>
        <v>45838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ТОПЛОФИКАЦИЯ-ПЛЕВЕН АД</v>
      </c>
      <c r="B827" s="626" t="str">
        <f t="shared" si="49"/>
        <v>114005624</v>
      </c>
      <c r="C827" s="630">
        <f t="shared" si="50"/>
        <v>45838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ТОПЛОФИКАЦИЯ-ПЛЕВЕН АД</v>
      </c>
      <c r="B828" s="626" t="str">
        <f t="shared" si="49"/>
        <v>114005624</v>
      </c>
      <c r="C828" s="630">
        <f t="shared" si="50"/>
        <v>45838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ТОПЛОФИКАЦИЯ-ПЛЕВЕН АД</v>
      </c>
      <c r="B829" s="626" t="str">
        <f t="shared" si="49"/>
        <v>114005624</v>
      </c>
      <c r="C829" s="630">
        <f t="shared" si="50"/>
        <v>45838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ТОПЛОФИКАЦИЯ-ПЛЕВЕН АД</v>
      </c>
      <c r="B830" s="626" t="str">
        <f t="shared" si="49"/>
        <v>114005624</v>
      </c>
      <c r="C830" s="630">
        <f t="shared" si="50"/>
        <v>45838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ТОПЛОФИКАЦИЯ-ПЛЕВЕН АД</v>
      </c>
      <c r="B831" s="626" t="str">
        <f t="shared" si="49"/>
        <v>114005624</v>
      </c>
      <c r="C831" s="630">
        <f t="shared" si="50"/>
        <v>45838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ТОПЛОФИКАЦИЯ-ПЛЕВЕН АД</v>
      </c>
      <c r="B832" s="626" t="str">
        <f t="shared" si="49"/>
        <v>114005624</v>
      </c>
      <c r="C832" s="630">
        <f t="shared" si="50"/>
        <v>45838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ТОПЛОФИКАЦИЯ-ПЛЕВЕН АД</v>
      </c>
      <c r="B833" s="626" t="str">
        <f t="shared" si="49"/>
        <v>114005624</v>
      </c>
      <c r="C833" s="630">
        <f t="shared" si="50"/>
        <v>45838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ТОПЛОФИКАЦИЯ-ПЛЕВЕН АД</v>
      </c>
      <c r="B834" s="626" t="str">
        <f t="shared" si="49"/>
        <v>114005624</v>
      </c>
      <c r="C834" s="630">
        <f t="shared" si="50"/>
        <v>45838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ТОПЛОФИКАЦИЯ-ПЛЕВЕН АД</v>
      </c>
      <c r="B835" s="626" t="str">
        <f t="shared" si="49"/>
        <v>114005624</v>
      </c>
      <c r="C835" s="630">
        <f t="shared" si="50"/>
        <v>45838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ТОПЛОФИКАЦИЯ-ПЛЕВЕН АД</v>
      </c>
      <c r="B836" s="626" t="str">
        <f t="shared" si="49"/>
        <v>114005624</v>
      </c>
      <c r="C836" s="630">
        <f t="shared" si="50"/>
        <v>45838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ТОПЛОФИКАЦИЯ-ПЛЕВЕН АД</v>
      </c>
      <c r="B837" s="626" t="str">
        <f t="shared" si="49"/>
        <v>114005624</v>
      </c>
      <c r="C837" s="630">
        <f t="shared" si="50"/>
        <v>45838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ТОПЛОФИКАЦИЯ-ПЛЕВЕН АД</v>
      </c>
      <c r="B838" s="626" t="str">
        <f t="shared" si="49"/>
        <v>114005624</v>
      </c>
      <c r="C838" s="630">
        <f t="shared" si="50"/>
        <v>45838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ТОПЛОФИКАЦИЯ-ПЛЕВЕН АД</v>
      </c>
      <c r="B839" s="626" t="str">
        <f t="shared" si="49"/>
        <v>114005624</v>
      </c>
      <c r="C839" s="630">
        <f t="shared" si="50"/>
        <v>45838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ТОПЛОФИКАЦИЯ-ПЛЕВЕН АД</v>
      </c>
      <c r="B840" s="626" t="str">
        <f t="shared" si="49"/>
        <v>114005624</v>
      </c>
      <c r="C840" s="630">
        <f t="shared" si="50"/>
        <v>45838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ТОПЛОФИКАЦИЯ-ПЛЕВЕН АД</v>
      </c>
      <c r="B841" s="626" t="str">
        <f t="shared" si="49"/>
        <v>114005624</v>
      </c>
      <c r="C841" s="630">
        <f t="shared" si="50"/>
        <v>45838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ТОПЛОФИКАЦИЯ-ПЛЕВЕН АД</v>
      </c>
      <c r="B842" s="626" t="str">
        <f t="shared" si="49"/>
        <v>114005624</v>
      </c>
      <c r="C842" s="630">
        <f t="shared" si="50"/>
        <v>45838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ТОПЛОФИКАЦИЯ-ПЛЕВЕН АД</v>
      </c>
      <c r="B843" s="626" t="str">
        <f t="shared" si="49"/>
        <v>114005624</v>
      </c>
      <c r="C843" s="630">
        <f t="shared" si="50"/>
        <v>45838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ТОПЛОФИКАЦИЯ-ПЛЕВЕН АД</v>
      </c>
      <c r="B844" s="626" t="str">
        <f t="shared" si="49"/>
        <v>114005624</v>
      </c>
      <c r="C844" s="630">
        <f t="shared" si="50"/>
        <v>45838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ТОПЛОФИКАЦИЯ-ПЛЕВЕН АД</v>
      </c>
      <c r="B845" s="626" t="str">
        <f t="shared" ref="B845:B910" si="52">pdeBulstat</f>
        <v>114005624</v>
      </c>
      <c r="C845" s="630">
        <f t="shared" ref="C845:C910" si="53">endDate</f>
        <v>45838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ТОПЛОФИКАЦИЯ-ПЛЕВЕН АД</v>
      </c>
      <c r="B846" s="626" t="str">
        <f t="shared" si="52"/>
        <v>114005624</v>
      </c>
      <c r="C846" s="630">
        <f t="shared" si="53"/>
        <v>45838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ТОПЛОФИКАЦИЯ-ПЛЕВЕН АД</v>
      </c>
      <c r="B847" s="626" t="str">
        <f t="shared" si="52"/>
        <v>114005624</v>
      </c>
      <c r="C847" s="630">
        <f t="shared" si="53"/>
        <v>45838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ТОПЛОФИКАЦИЯ-ПЛЕВЕН АД</v>
      </c>
      <c r="B848" s="626" t="str">
        <f t="shared" si="52"/>
        <v>114005624</v>
      </c>
      <c r="C848" s="630">
        <f t="shared" si="53"/>
        <v>45838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ТОПЛОФИКАЦИЯ-ПЛЕВЕН АД</v>
      </c>
      <c r="B849" s="626" t="str">
        <f t="shared" si="52"/>
        <v>114005624</v>
      </c>
      <c r="C849" s="630">
        <f t="shared" si="53"/>
        <v>45838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ТОПЛОФИКАЦИЯ-ПЛЕВЕН АД</v>
      </c>
      <c r="B850" s="626" t="str">
        <f t="shared" si="52"/>
        <v>114005624</v>
      </c>
      <c r="C850" s="630">
        <f t="shared" si="53"/>
        <v>45838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ТОПЛОФИКАЦИЯ-ПЛЕВЕН АД</v>
      </c>
      <c r="B851" s="626" t="str">
        <f t="shared" si="52"/>
        <v>114005624</v>
      </c>
      <c r="C851" s="630">
        <f t="shared" si="53"/>
        <v>45838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ТОПЛОФИКАЦИЯ-ПЛЕВЕН АД</v>
      </c>
      <c r="B852" s="626" t="str">
        <f t="shared" si="52"/>
        <v>114005624</v>
      </c>
      <c r="C852" s="630">
        <f t="shared" si="53"/>
        <v>45838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725</v>
      </c>
    </row>
    <row r="853" spans="1:8">
      <c r="A853" s="626" t="str">
        <f t="shared" si="51"/>
        <v>ТОПЛОФИКАЦИЯ-ПЛЕВЕН АД</v>
      </c>
      <c r="B853" s="626" t="str">
        <f t="shared" si="52"/>
        <v>114005624</v>
      </c>
      <c r="C853" s="630">
        <f t="shared" si="53"/>
        <v>45838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3583</v>
      </c>
    </row>
    <row r="854" spans="1:8">
      <c r="A854" s="626" t="str">
        <f t="shared" si="51"/>
        <v>ТОПЛОФИКАЦИЯ-ПЛЕВЕН АД</v>
      </c>
      <c r="B854" s="626" t="str">
        <f t="shared" si="52"/>
        <v>114005624</v>
      </c>
      <c r="C854" s="630">
        <f t="shared" si="53"/>
        <v>45838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ТОПЛОФИКАЦИЯ-ПЛЕВЕН АД</v>
      </c>
      <c r="B855" s="626" t="str">
        <f t="shared" si="52"/>
        <v>114005624</v>
      </c>
      <c r="C855" s="630">
        <f t="shared" si="53"/>
        <v>45838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480</v>
      </c>
    </row>
    <row r="856" spans="1:8">
      <c r="A856" s="626" t="str">
        <f t="shared" si="51"/>
        <v>ТОПЛОФИКАЦИЯ-ПЛЕВЕН АД</v>
      </c>
      <c r="B856" s="626" t="str">
        <f t="shared" si="52"/>
        <v>114005624</v>
      </c>
      <c r="C856" s="630">
        <f t="shared" si="53"/>
        <v>45838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112</v>
      </c>
    </row>
    <row r="857" spans="1:8">
      <c r="A857" s="626" t="str">
        <f t="shared" si="51"/>
        <v>ТОПЛОФИКАЦИЯ-ПЛЕВЕН АД</v>
      </c>
      <c r="B857" s="626" t="str">
        <f t="shared" si="52"/>
        <v>114005624</v>
      </c>
      <c r="C857" s="630">
        <f t="shared" si="53"/>
        <v>45838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ТОПЛОФИКАЦИЯ-ПЛЕВЕН АД</v>
      </c>
      <c r="B858" s="626" t="str">
        <f t="shared" si="52"/>
        <v>114005624</v>
      </c>
      <c r="C858" s="630">
        <f t="shared" si="53"/>
        <v>45838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ТОПЛОФИКАЦИЯ-ПЛЕВЕН АД</v>
      </c>
      <c r="B859" s="626" t="str">
        <f t="shared" si="52"/>
        <v>114005624</v>
      </c>
      <c r="C859" s="630">
        <f t="shared" si="53"/>
        <v>45838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4900</v>
      </c>
    </row>
    <row r="860" spans="1:8">
      <c r="A860" s="626" t="str">
        <f t="shared" si="51"/>
        <v>ТОПЛОФИКАЦИЯ-ПЛЕВЕН АД</v>
      </c>
      <c r="B860" s="626" t="str">
        <f t="shared" si="52"/>
        <v>114005624</v>
      </c>
      <c r="C860" s="630">
        <f t="shared" si="53"/>
        <v>45838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ТОПЛОФИКАЦИЯ-ПЛЕВЕН АД</v>
      </c>
      <c r="B861" s="626" t="str">
        <f t="shared" si="52"/>
        <v>114005624</v>
      </c>
      <c r="C861" s="630">
        <f t="shared" si="53"/>
        <v>45838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ТОПЛОФИКАЦИЯ-ПЛЕВЕН АД</v>
      </c>
      <c r="B862" s="626" t="str">
        <f t="shared" si="52"/>
        <v>114005624</v>
      </c>
      <c r="C862" s="630">
        <f t="shared" si="53"/>
        <v>45838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48</v>
      </c>
    </row>
    <row r="863" spans="1:8">
      <c r="A863" s="626" t="str">
        <f t="shared" si="51"/>
        <v>ТОПЛОФИКАЦИЯ-ПЛЕВЕН АД</v>
      </c>
      <c r="B863" s="626" t="str">
        <f t="shared" si="52"/>
        <v>114005624</v>
      </c>
      <c r="C863" s="630">
        <f t="shared" si="53"/>
        <v>45838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273</v>
      </c>
    </row>
    <row r="864" spans="1:8">
      <c r="A864" s="626" t="str">
        <f t="shared" si="51"/>
        <v>ТОПЛОФИКАЦИЯ-ПЛЕВЕН АД</v>
      </c>
      <c r="B864" s="626" t="str">
        <f t="shared" si="52"/>
        <v>114005624</v>
      </c>
      <c r="C864" s="630">
        <f t="shared" si="53"/>
        <v>45838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ТОПЛОФИКАЦИЯ-ПЛЕВЕН АД</v>
      </c>
      <c r="B865" s="626" t="str">
        <f t="shared" si="52"/>
        <v>114005624</v>
      </c>
      <c r="C865" s="630">
        <f t="shared" si="53"/>
        <v>45838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ТОПЛОФИКАЦИЯ-ПЛЕВЕН АД</v>
      </c>
      <c r="B866" s="626" t="str">
        <f t="shared" si="52"/>
        <v>114005624</v>
      </c>
      <c r="C866" s="630">
        <f t="shared" si="53"/>
        <v>45838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321</v>
      </c>
    </row>
    <row r="867" spans="1:8">
      <c r="A867" s="626" t="str">
        <f t="shared" si="51"/>
        <v>ТОПЛОФИКАЦИЯ-ПЛЕВЕН АД</v>
      </c>
      <c r="B867" s="626" t="str">
        <f t="shared" si="52"/>
        <v>114005624</v>
      </c>
      <c r="C867" s="630">
        <f t="shared" si="53"/>
        <v>45838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ТОПЛОФИКАЦИЯ-ПЛЕВЕН АД</v>
      </c>
      <c r="B868" s="626" t="str">
        <f t="shared" si="52"/>
        <v>114005624</v>
      </c>
      <c r="C868" s="630">
        <f t="shared" si="53"/>
        <v>45838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ТОПЛОФИКАЦИЯ-ПЛЕВЕН АД</v>
      </c>
      <c r="B869" s="626" t="str">
        <f t="shared" si="52"/>
        <v>114005624</v>
      </c>
      <c r="C869" s="630">
        <f t="shared" si="53"/>
        <v>45838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ТОПЛОФИКАЦИЯ-ПЛЕВЕН АД</v>
      </c>
      <c r="B870" s="626" t="str">
        <f t="shared" si="52"/>
        <v>114005624</v>
      </c>
      <c r="C870" s="630">
        <f t="shared" si="53"/>
        <v>45838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ТОПЛОФИКАЦИЯ-ПЛЕВЕН АД</v>
      </c>
      <c r="B871" s="626" t="str">
        <f t="shared" si="52"/>
        <v>114005624</v>
      </c>
      <c r="C871" s="630">
        <f t="shared" si="53"/>
        <v>45838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ТОПЛОФИКАЦИЯ-ПЛЕВЕН АД</v>
      </c>
      <c r="B872" s="626" t="str">
        <f t="shared" si="52"/>
        <v>114005624</v>
      </c>
      <c r="C872" s="630">
        <f t="shared" si="53"/>
        <v>45838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ТОПЛОФИКАЦИЯ-ПЛЕВЕН АД</v>
      </c>
      <c r="B873" s="626" t="str">
        <f t="shared" si="52"/>
        <v>114005624</v>
      </c>
      <c r="C873" s="630">
        <f t="shared" si="53"/>
        <v>45838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ТОПЛОФИКАЦИЯ-ПЛЕВЕН АД</v>
      </c>
      <c r="B874" s="626" t="str">
        <f t="shared" si="52"/>
        <v>114005624</v>
      </c>
      <c r="C874" s="630">
        <f t="shared" si="53"/>
        <v>45838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ТОПЛОФИКАЦИЯ-ПЛЕВЕН АД</v>
      </c>
      <c r="B875" s="626" t="str">
        <f t="shared" si="52"/>
        <v>114005624</v>
      </c>
      <c r="C875" s="630">
        <f t="shared" si="53"/>
        <v>45838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ТОПЛОФИКАЦИЯ-ПЛЕВЕН АД</v>
      </c>
      <c r="B876" s="626" t="str">
        <f t="shared" si="52"/>
        <v>114005624</v>
      </c>
      <c r="C876" s="630">
        <f t="shared" si="53"/>
        <v>45838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ТОПЛОФИКАЦИЯ-ПЛЕВЕН АД</v>
      </c>
      <c r="B877" s="626" t="str">
        <f t="shared" si="52"/>
        <v>114005624</v>
      </c>
      <c r="C877" s="630">
        <f t="shared" si="53"/>
        <v>45838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ТОПЛОФИКАЦИЯ-ПЛЕВЕН АД</v>
      </c>
      <c r="B878" s="626" t="str">
        <f t="shared" si="52"/>
        <v>114005624</v>
      </c>
      <c r="C878" s="630">
        <f t="shared" si="53"/>
        <v>45838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ТОПЛОФИКАЦИЯ-ПЛЕВЕН АД</v>
      </c>
      <c r="B879" s="626" t="str">
        <f t="shared" si="52"/>
        <v>114005624</v>
      </c>
      <c r="C879" s="630">
        <f t="shared" si="53"/>
        <v>45838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ТОПЛОФИКАЦИЯ-ПЛЕВЕН АД</v>
      </c>
      <c r="B880" s="626" t="str">
        <f t="shared" si="52"/>
        <v>114005624</v>
      </c>
      <c r="C880" s="630">
        <f t="shared" si="53"/>
        <v>45838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5221</v>
      </c>
    </row>
    <row r="881" spans="1:8">
      <c r="A881" s="626" t="str">
        <f t="shared" si="51"/>
        <v>ТОПЛОФИКАЦИЯ-ПЛЕВЕН АД</v>
      </c>
      <c r="B881" s="626" t="str">
        <f t="shared" si="52"/>
        <v>114005624</v>
      </c>
      <c r="C881" s="630">
        <f t="shared" si="53"/>
        <v>45838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2075</v>
      </c>
    </row>
    <row r="882" spans="1:8">
      <c r="A882" s="626" t="str">
        <f t="shared" si="51"/>
        <v>ТОПЛОФИКАЦИЯ-ПЛЕВЕН АД</v>
      </c>
      <c r="B882" s="626" t="str">
        <f t="shared" si="52"/>
        <v>114005624</v>
      </c>
      <c r="C882" s="630">
        <f t="shared" si="53"/>
        <v>45838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4413</v>
      </c>
    </row>
    <row r="883" spans="1:8">
      <c r="A883" s="626" t="str">
        <f t="shared" si="51"/>
        <v>ТОПЛОФИКАЦИЯ-ПЛЕВЕН АД</v>
      </c>
      <c r="B883" s="626" t="str">
        <f t="shared" si="52"/>
        <v>114005624</v>
      </c>
      <c r="C883" s="630">
        <f t="shared" si="53"/>
        <v>45838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39976</v>
      </c>
    </row>
    <row r="884" spans="1:8">
      <c r="A884" s="626" t="str">
        <f t="shared" si="51"/>
        <v>ТОПЛОФИКАЦИЯ-ПЛЕВЕН АД</v>
      </c>
      <c r="B884" s="626" t="str">
        <f t="shared" si="52"/>
        <v>114005624</v>
      </c>
      <c r="C884" s="630">
        <f t="shared" si="53"/>
        <v>45838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ТОПЛОФИКАЦИЯ-ПЛЕВЕН АД</v>
      </c>
      <c r="B885" s="626" t="str">
        <f t="shared" si="52"/>
        <v>114005624</v>
      </c>
      <c r="C885" s="630">
        <f t="shared" si="53"/>
        <v>45838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237</v>
      </c>
    </row>
    <row r="886" spans="1:8">
      <c r="A886" s="626" t="str">
        <f t="shared" si="51"/>
        <v>ТОПЛОФИКАЦИЯ-ПЛЕВЕН АД</v>
      </c>
      <c r="B886" s="626" t="str">
        <f t="shared" si="52"/>
        <v>114005624</v>
      </c>
      <c r="C886" s="630">
        <f t="shared" si="53"/>
        <v>45838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34</v>
      </c>
    </row>
    <row r="887" spans="1:8">
      <c r="A887" s="626" t="str">
        <f t="shared" si="51"/>
        <v>ТОПЛОФИКАЦИЯ-ПЛЕВЕН АД</v>
      </c>
      <c r="B887" s="626" t="str">
        <f t="shared" si="52"/>
        <v>114005624</v>
      </c>
      <c r="C887" s="630">
        <f t="shared" si="53"/>
        <v>45838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322</v>
      </c>
    </row>
    <row r="888" spans="1:8">
      <c r="A888" s="626" t="str">
        <f t="shared" si="51"/>
        <v>ТОПЛОФИКАЦИЯ-ПЛЕВЕН АД</v>
      </c>
      <c r="B888" s="626" t="str">
        <f t="shared" si="52"/>
        <v>114005624</v>
      </c>
      <c r="C888" s="630">
        <f t="shared" si="53"/>
        <v>45838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ТОПЛОФИКАЦИЯ-ПЛЕВЕН АД</v>
      </c>
      <c r="B889" s="626" t="str">
        <f t="shared" si="52"/>
        <v>114005624</v>
      </c>
      <c r="C889" s="630">
        <f t="shared" si="53"/>
        <v>45838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47057</v>
      </c>
    </row>
    <row r="890" spans="1:8">
      <c r="A890" s="626" t="str">
        <f t="shared" si="51"/>
        <v>ТОПЛОФИКАЦИЯ-ПЛЕВЕН АД</v>
      </c>
      <c r="B890" s="626" t="str">
        <f t="shared" si="52"/>
        <v>114005624</v>
      </c>
      <c r="C890" s="630">
        <f t="shared" si="53"/>
        <v>45838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ТОПЛОФИКАЦИЯ-ПЛЕВЕН АД</v>
      </c>
      <c r="B891" s="626" t="str">
        <f t="shared" si="52"/>
        <v>114005624</v>
      </c>
      <c r="C891" s="630">
        <f t="shared" si="53"/>
        <v>45838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ТОПЛОФИКАЦИЯ-ПЛЕВЕН АД</v>
      </c>
      <c r="B892" s="626" t="str">
        <f t="shared" si="52"/>
        <v>114005624</v>
      </c>
      <c r="C892" s="630">
        <f t="shared" si="53"/>
        <v>45838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50</v>
      </c>
    </row>
    <row r="893" spans="1:8">
      <c r="A893" s="626" t="str">
        <f t="shared" si="51"/>
        <v>ТОПЛОФИКАЦИЯ-ПЛЕВЕН АД</v>
      </c>
      <c r="B893" s="626" t="str">
        <f t="shared" si="52"/>
        <v>114005624</v>
      </c>
      <c r="C893" s="630">
        <f t="shared" si="53"/>
        <v>45838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ТОПЛОФИКАЦИЯ-ПЛЕВЕН АД</v>
      </c>
      <c r="B894" s="626" t="str">
        <f t="shared" si="52"/>
        <v>114005624</v>
      </c>
      <c r="C894" s="630">
        <f t="shared" si="53"/>
        <v>45838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ТОПЛОФИКАЦИЯ-ПЛЕВЕН АД</v>
      </c>
      <c r="B895" s="626" t="str">
        <f t="shared" si="52"/>
        <v>114005624</v>
      </c>
      <c r="C895" s="630">
        <f t="shared" si="53"/>
        <v>45838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ТОПЛОФИКАЦИЯ-ПЛЕВЕН АД</v>
      </c>
      <c r="B896" s="626" t="str">
        <f t="shared" si="52"/>
        <v>114005624</v>
      </c>
      <c r="C896" s="630">
        <f t="shared" si="53"/>
        <v>45838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50</v>
      </c>
    </row>
    <row r="897" spans="1:8">
      <c r="A897" s="626" t="str">
        <f t="shared" si="51"/>
        <v>ТОПЛОФИКАЦИЯ-ПЛЕВЕН АД</v>
      </c>
      <c r="B897" s="626" t="str">
        <f t="shared" si="52"/>
        <v>114005624</v>
      </c>
      <c r="C897" s="630">
        <f t="shared" si="53"/>
        <v>45838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80743</v>
      </c>
    </row>
    <row r="898" spans="1:8">
      <c r="A898" s="626" t="str">
        <f t="shared" si="51"/>
        <v>ТОПЛОФИКАЦИЯ-ПЛЕВЕН АД</v>
      </c>
      <c r="B898" s="626" t="str">
        <f t="shared" si="52"/>
        <v>114005624</v>
      </c>
      <c r="C898" s="630">
        <f t="shared" si="53"/>
        <v>45838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80743</v>
      </c>
    </row>
    <row r="899" spans="1:8">
      <c r="A899" s="626" t="str">
        <f t="shared" si="51"/>
        <v>ТОПЛОФИКАЦИЯ-ПЛЕВЕН АД</v>
      </c>
      <c r="B899" s="626" t="str">
        <f t="shared" si="52"/>
        <v>114005624</v>
      </c>
      <c r="C899" s="630">
        <f t="shared" si="53"/>
        <v>45838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ТОПЛОФИКАЦИЯ-ПЛЕВЕН АД</v>
      </c>
      <c r="B900" s="626" t="str">
        <f t="shared" si="52"/>
        <v>114005624</v>
      </c>
      <c r="C900" s="630">
        <f t="shared" si="53"/>
        <v>45838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ТОПЛОФИКАЦИЯ-ПЛЕВЕН АД</v>
      </c>
      <c r="B901" s="626" t="str">
        <f t="shared" si="52"/>
        <v>114005624</v>
      </c>
      <c r="C901" s="630">
        <f t="shared" si="53"/>
        <v>45838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ТОПЛОФИКАЦИЯ-ПЛЕВЕН АД</v>
      </c>
      <c r="B902" s="626" t="str">
        <f t="shared" si="52"/>
        <v>114005624</v>
      </c>
      <c r="C902" s="630">
        <f t="shared" si="53"/>
        <v>45838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ТОПЛОФИКАЦИЯ-ПЛЕВЕН АД</v>
      </c>
      <c r="B903" s="626" t="str">
        <f t="shared" si="52"/>
        <v>114005624</v>
      </c>
      <c r="C903" s="630">
        <f t="shared" si="53"/>
        <v>45838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ТОПЛОФИКАЦИЯ-ПЛЕВЕН АД</v>
      </c>
      <c r="B904" s="626" t="str">
        <f t="shared" si="52"/>
        <v>114005624</v>
      </c>
      <c r="C904" s="630">
        <f t="shared" si="53"/>
        <v>45838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ТОПЛОФИКАЦИЯ-ПЛЕВЕН АД</v>
      </c>
      <c r="B905" s="626" t="str">
        <f t="shared" si="52"/>
        <v>114005624</v>
      </c>
      <c r="C905" s="630">
        <f t="shared" si="53"/>
        <v>45838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ТОПЛОФИКАЦИЯ-ПЛЕВЕН АД</v>
      </c>
      <c r="B906" s="626" t="str">
        <f t="shared" si="52"/>
        <v>114005624</v>
      </c>
      <c r="C906" s="630">
        <f t="shared" si="53"/>
        <v>45838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ТОПЛОФИКАЦИЯ-ПЛЕВЕН АД</v>
      </c>
      <c r="B907" s="626" t="str">
        <f t="shared" si="52"/>
        <v>114005624</v>
      </c>
      <c r="C907" s="630">
        <f t="shared" si="53"/>
        <v>45838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911</v>
      </c>
    </row>
    <row r="908" spans="1:8">
      <c r="A908" s="626" t="str">
        <f t="shared" si="51"/>
        <v>ТОПЛОФИКАЦИЯ-ПЛЕВЕН АД</v>
      </c>
      <c r="B908" s="626" t="str">
        <f t="shared" si="52"/>
        <v>114005624</v>
      </c>
      <c r="C908" s="630">
        <f t="shared" si="53"/>
        <v>45838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81654</v>
      </c>
    </row>
    <row r="909" spans="1:8">
      <c r="A909" s="626" t="str">
        <f t="shared" si="51"/>
        <v>ТОПЛОФИКАЦИЯ-ПЛЕВЕН АД</v>
      </c>
      <c r="B909" s="626" t="str">
        <f t="shared" si="52"/>
        <v>114005624</v>
      </c>
      <c r="C909" s="630">
        <f t="shared" si="53"/>
        <v>45838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ТОПЛОФИКАЦИЯ-ПЛЕВЕН АД</v>
      </c>
      <c r="B910" s="626" t="str">
        <f t="shared" si="52"/>
        <v>114005624</v>
      </c>
      <c r="C910" s="630">
        <f t="shared" si="53"/>
        <v>45838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128761</v>
      </c>
    </row>
    <row r="911" spans="1:8" s="441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ТОПЛОФИКАЦИЯ-ПЛЕВЕН АД</v>
      </c>
      <c r="B912" s="626" t="str">
        <f t="shared" ref="B912:B975" si="55">pdeBulstat</f>
        <v>114005624</v>
      </c>
      <c r="C912" s="630">
        <f t="shared" ref="C912:C975" si="56">endDate</f>
        <v>45838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ТОПЛОФИКАЦИЯ-ПЛЕВЕН АД</v>
      </c>
      <c r="B913" s="626" t="str">
        <f t="shared" si="55"/>
        <v>114005624</v>
      </c>
      <c r="C913" s="630">
        <f t="shared" si="56"/>
        <v>45838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ТОПЛОФИКАЦИЯ-ПЛЕВЕН АД</v>
      </c>
      <c r="B914" s="626" t="str">
        <f t="shared" si="55"/>
        <v>114005624</v>
      </c>
      <c r="C914" s="630">
        <f t="shared" si="56"/>
        <v>45838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ТОПЛОФИКАЦИЯ-ПЛЕВЕН АД</v>
      </c>
      <c r="B915" s="626" t="str">
        <f t="shared" si="55"/>
        <v>114005624</v>
      </c>
      <c r="C915" s="630">
        <f t="shared" si="56"/>
        <v>45838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ТОПЛОФИКАЦИЯ-ПЛЕВЕН АД</v>
      </c>
      <c r="B916" s="626" t="str">
        <f t="shared" si="55"/>
        <v>114005624</v>
      </c>
      <c r="C916" s="630">
        <f t="shared" si="56"/>
        <v>45838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ТОПЛОФИКАЦИЯ-ПЛЕВЕН АД</v>
      </c>
      <c r="B917" s="626" t="str">
        <f t="shared" si="55"/>
        <v>114005624</v>
      </c>
      <c r="C917" s="630">
        <f t="shared" si="56"/>
        <v>45838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ТОПЛОФИКАЦИЯ-ПЛЕВЕН АД</v>
      </c>
      <c r="B918" s="626" t="str">
        <f t="shared" si="55"/>
        <v>114005624</v>
      </c>
      <c r="C918" s="630">
        <f t="shared" si="56"/>
        <v>45838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32722</v>
      </c>
    </row>
    <row r="919" spans="1:8">
      <c r="A919" s="626" t="str">
        <f t="shared" si="54"/>
        <v>ТОПЛОФИКАЦИЯ-ПЛЕВЕН АД</v>
      </c>
      <c r="B919" s="626" t="str">
        <f t="shared" si="55"/>
        <v>114005624</v>
      </c>
      <c r="C919" s="630">
        <f t="shared" si="56"/>
        <v>45838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ТОПЛОФИКАЦИЯ-ПЛЕВЕН АД</v>
      </c>
      <c r="B920" s="626" t="str">
        <f t="shared" si="55"/>
        <v>114005624</v>
      </c>
      <c r="C920" s="630">
        <f t="shared" si="56"/>
        <v>45838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32722</v>
      </c>
    </row>
    <row r="921" spans="1:8">
      <c r="A921" s="626" t="str">
        <f t="shared" si="54"/>
        <v>ТОПЛОФИКАЦИЯ-ПЛЕВЕН АД</v>
      </c>
      <c r="B921" s="626" t="str">
        <f t="shared" si="55"/>
        <v>114005624</v>
      </c>
      <c r="C921" s="630">
        <f t="shared" si="56"/>
        <v>45838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32722</v>
      </c>
    </row>
    <row r="922" spans="1:8">
      <c r="A922" s="626" t="str">
        <f t="shared" si="54"/>
        <v>ТОПЛОФИКАЦИЯ-ПЛЕВЕН АД</v>
      </c>
      <c r="B922" s="626" t="str">
        <f t="shared" si="55"/>
        <v>114005624</v>
      </c>
      <c r="C922" s="630">
        <f t="shared" si="56"/>
        <v>45838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3344</v>
      </c>
    </row>
    <row r="923" spans="1:8">
      <c r="A923" s="626" t="str">
        <f t="shared" si="54"/>
        <v>ТОПЛОФИКАЦИЯ-ПЛЕВЕН АД</v>
      </c>
      <c r="B923" s="626" t="str">
        <f t="shared" si="55"/>
        <v>114005624</v>
      </c>
      <c r="C923" s="630">
        <f t="shared" si="56"/>
        <v>45838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ТОПЛОФИКАЦИЯ-ПЛЕВЕН АД</v>
      </c>
      <c r="B924" s="626" t="str">
        <f t="shared" si="55"/>
        <v>114005624</v>
      </c>
      <c r="C924" s="630">
        <f t="shared" si="56"/>
        <v>45838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ТОПЛОФИКАЦИЯ-ПЛЕВЕН АД</v>
      </c>
      <c r="B925" s="626" t="str">
        <f t="shared" si="55"/>
        <v>114005624</v>
      </c>
      <c r="C925" s="630">
        <f t="shared" si="56"/>
        <v>45838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ТОПЛОФИКАЦИЯ-ПЛЕВЕН АД</v>
      </c>
      <c r="B926" s="626" t="str">
        <f t="shared" si="55"/>
        <v>114005624</v>
      </c>
      <c r="C926" s="630">
        <f t="shared" si="56"/>
        <v>45838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ТОПЛОФИКАЦИЯ-ПЛЕВЕН АД</v>
      </c>
      <c r="B927" s="626" t="str">
        <f t="shared" si="55"/>
        <v>114005624</v>
      </c>
      <c r="C927" s="630">
        <f t="shared" si="56"/>
        <v>45838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57102</v>
      </c>
    </row>
    <row r="928" spans="1:8">
      <c r="A928" s="626" t="str">
        <f t="shared" si="54"/>
        <v>ТОПЛОФИКАЦИЯ-ПЛЕВЕН АД</v>
      </c>
      <c r="B928" s="626" t="str">
        <f t="shared" si="55"/>
        <v>114005624</v>
      </c>
      <c r="C928" s="630">
        <f t="shared" si="56"/>
        <v>45838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ТОПЛОФИКАЦИЯ-ПЛЕВЕН АД</v>
      </c>
      <c r="B929" s="626" t="str">
        <f t="shared" si="55"/>
        <v>114005624</v>
      </c>
      <c r="C929" s="630">
        <f t="shared" si="56"/>
        <v>45838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ТОПЛОФИКАЦИЯ-ПЛЕВЕН АД</v>
      </c>
      <c r="B930" s="626" t="str">
        <f t="shared" si="55"/>
        <v>114005624</v>
      </c>
      <c r="C930" s="630">
        <f t="shared" si="56"/>
        <v>45838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919</v>
      </c>
    </row>
    <row r="931" spans="1:8">
      <c r="A931" s="626" t="str">
        <f t="shared" si="54"/>
        <v>ТОПЛОФИКАЦИЯ-ПЛЕВЕН АД</v>
      </c>
      <c r="B931" s="626" t="str">
        <f t="shared" si="55"/>
        <v>114005624</v>
      </c>
      <c r="C931" s="630">
        <f t="shared" si="56"/>
        <v>45838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ТОПЛОФИКАЦИЯ-ПЛЕВЕН АД</v>
      </c>
      <c r="B932" s="626" t="str">
        <f t="shared" si="55"/>
        <v>114005624</v>
      </c>
      <c r="C932" s="630">
        <f t="shared" si="56"/>
        <v>45838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7</v>
      </c>
    </row>
    <row r="933" spans="1:8">
      <c r="A933" s="626" t="str">
        <f t="shared" si="54"/>
        <v>ТОПЛОФИКАЦИЯ-ПЛЕВЕН АД</v>
      </c>
      <c r="B933" s="626" t="str">
        <f t="shared" si="55"/>
        <v>114005624</v>
      </c>
      <c r="C933" s="630">
        <f t="shared" si="56"/>
        <v>45838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ТОПЛОФИКАЦИЯ-ПЛЕВЕН АД</v>
      </c>
      <c r="B934" s="626" t="str">
        <f t="shared" si="55"/>
        <v>114005624</v>
      </c>
      <c r="C934" s="630">
        <f t="shared" si="56"/>
        <v>45838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7</v>
      </c>
    </row>
    <row r="935" spans="1:8">
      <c r="A935" s="626" t="str">
        <f t="shared" si="54"/>
        <v>ТОПЛОФИКАЦИЯ-ПЛЕВЕН АД</v>
      </c>
      <c r="B935" s="626" t="str">
        <f t="shared" si="55"/>
        <v>114005624</v>
      </c>
      <c r="C935" s="630">
        <f t="shared" si="56"/>
        <v>45838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ТОПЛОФИКАЦИЯ-ПЛЕВЕН АД</v>
      </c>
      <c r="B936" s="626" t="str">
        <f t="shared" si="55"/>
        <v>114005624</v>
      </c>
      <c r="C936" s="630">
        <f t="shared" si="56"/>
        <v>45838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ТОПЛОФИКАЦИЯ-ПЛЕВЕН АД</v>
      </c>
      <c r="B937" s="626" t="str">
        <f t="shared" si="55"/>
        <v>114005624</v>
      </c>
      <c r="C937" s="630">
        <f t="shared" si="56"/>
        <v>45838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322</v>
      </c>
    </row>
    <row r="938" spans="1:8">
      <c r="A938" s="626" t="str">
        <f t="shared" si="54"/>
        <v>ТОПЛОФИКАЦИЯ-ПЛЕВЕН АД</v>
      </c>
      <c r="B938" s="626" t="str">
        <f t="shared" si="55"/>
        <v>114005624</v>
      </c>
      <c r="C938" s="630">
        <f t="shared" si="56"/>
        <v>45838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ТОПЛОФИКАЦИЯ-ПЛЕВЕН АД</v>
      </c>
      <c r="B939" s="626" t="str">
        <f t="shared" si="55"/>
        <v>114005624</v>
      </c>
      <c r="C939" s="630">
        <f t="shared" si="56"/>
        <v>45838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ТОПЛОФИКАЦИЯ-ПЛЕВЕН АД</v>
      </c>
      <c r="B940" s="626" t="str">
        <f t="shared" si="55"/>
        <v>114005624</v>
      </c>
      <c r="C940" s="630">
        <f t="shared" si="56"/>
        <v>45838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ТОПЛОФИКАЦИЯ-ПЛЕВЕН АД</v>
      </c>
      <c r="B941" s="626" t="str">
        <f t="shared" si="55"/>
        <v>114005624</v>
      </c>
      <c r="C941" s="630">
        <f t="shared" si="56"/>
        <v>45838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322</v>
      </c>
    </row>
    <row r="942" spans="1:8">
      <c r="A942" s="626" t="str">
        <f t="shared" si="54"/>
        <v>ТОПЛОФИКАЦИЯ-ПЛЕВЕН АД</v>
      </c>
      <c r="B942" s="626" t="str">
        <f t="shared" si="55"/>
        <v>114005624</v>
      </c>
      <c r="C942" s="630">
        <f t="shared" si="56"/>
        <v>45838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58350</v>
      </c>
    </row>
    <row r="943" spans="1:8">
      <c r="A943" s="626" t="str">
        <f t="shared" si="54"/>
        <v>ТОПЛОФИКАЦИЯ-ПЛЕВЕН АД</v>
      </c>
      <c r="B943" s="626" t="str">
        <f t="shared" si="55"/>
        <v>114005624</v>
      </c>
      <c r="C943" s="630">
        <f t="shared" si="56"/>
        <v>45838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94416</v>
      </c>
    </row>
    <row r="944" spans="1:8">
      <c r="A944" s="626" t="str">
        <f t="shared" si="54"/>
        <v>ТОПЛОФИКАЦИЯ-ПЛЕВЕН АД</v>
      </c>
      <c r="B944" s="626" t="str">
        <f t="shared" si="55"/>
        <v>114005624</v>
      </c>
      <c r="C944" s="630">
        <f t="shared" si="56"/>
        <v>45838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ТОПЛОФИКАЦИЯ-ПЛЕВЕН АД</v>
      </c>
      <c r="B945" s="626" t="str">
        <f t="shared" si="55"/>
        <v>114005624</v>
      </c>
      <c r="C945" s="630">
        <f t="shared" si="56"/>
        <v>45838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ТОПЛОФИКАЦИЯ-ПЛЕВЕН АД</v>
      </c>
      <c r="B946" s="626" t="str">
        <f t="shared" si="55"/>
        <v>114005624</v>
      </c>
      <c r="C946" s="630">
        <f t="shared" si="56"/>
        <v>45838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ТОПЛОФИКАЦИЯ-ПЛЕВЕН АД</v>
      </c>
      <c r="B947" s="626" t="str">
        <f t="shared" si="55"/>
        <v>114005624</v>
      </c>
      <c r="C947" s="630">
        <f t="shared" si="56"/>
        <v>45838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ТОПЛОФИКАЦИЯ-ПЛЕВЕН АД</v>
      </c>
      <c r="B948" s="626" t="str">
        <f t="shared" si="55"/>
        <v>114005624</v>
      </c>
      <c r="C948" s="630">
        <f t="shared" si="56"/>
        <v>45838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ТОПЛОФИКАЦИЯ-ПЛЕВЕН АД</v>
      </c>
      <c r="B949" s="626" t="str">
        <f t="shared" si="55"/>
        <v>114005624</v>
      </c>
      <c r="C949" s="630">
        <f t="shared" si="56"/>
        <v>45838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ТОПЛОФИКАЦИЯ-ПЛЕВЕН АД</v>
      </c>
      <c r="B950" s="626" t="str">
        <f t="shared" si="55"/>
        <v>114005624</v>
      </c>
      <c r="C950" s="630">
        <f t="shared" si="56"/>
        <v>45838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ТОПЛОФИКАЦИЯ-ПЛЕВЕН АД</v>
      </c>
      <c r="B951" s="626" t="str">
        <f t="shared" si="55"/>
        <v>114005624</v>
      </c>
      <c r="C951" s="630">
        <f t="shared" si="56"/>
        <v>45838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ТОПЛОФИКАЦИЯ-ПЛЕВЕН АД</v>
      </c>
      <c r="B952" s="626" t="str">
        <f t="shared" si="55"/>
        <v>114005624</v>
      </c>
      <c r="C952" s="630">
        <f t="shared" si="56"/>
        <v>45838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ТОПЛОФИКАЦИЯ-ПЛЕВЕН АД</v>
      </c>
      <c r="B953" s="626" t="str">
        <f t="shared" si="55"/>
        <v>114005624</v>
      </c>
      <c r="C953" s="630">
        <f t="shared" si="56"/>
        <v>45838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ТОПЛОФИКАЦИЯ-ПЛЕВЕН АД</v>
      </c>
      <c r="B954" s="626" t="str">
        <f t="shared" si="55"/>
        <v>114005624</v>
      </c>
      <c r="C954" s="630">
        <f t="shared" si="56"/>
        <v>45838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ТОПЛОФИКАЦИЯ-ПЛЕВЕН АД</v>
      </c>
      <c r="B955" s="626" t="str">
        <f t="shared" si="55"/>
        <v>114005624</v>
      </c>
      <c r="C955" s="630">
        <f t="shared" si="56"/>
        <v>45838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ТОПЛОФИКАЦИЯ-ПЛЕВЕН АД</v>
      </c>
      <c r="B956" s="626" t="str">
        <f t="shared" si="55"/>
        <v>114005624</v>
      </c>
      <c r="C956" s="630">
        <f t="shared" si="56"/>
        <v>45838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ТОПЛОФИКАЦИЯ-ПЛЕВЕН АД</v>
      </c>
      <c r="B957" s="626" t="str">
        <f t="shared" si="55"/>
        <v>114005624</v>
      </c>
      <c r="C957" s="630">
        <f t="shared" si="56"/>
        <v>45838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ТОПЛОФИКАЦИЯ-ПЛЕВЕН АД</v>
      </c>
      <c r="B958" s="626" t="str">
        <f t="shared" si="55"/>
        <v>114005624</v>
      </c>
      <c r="C958" s="630">
        <f t="shared" si="56"/>
        <v>45838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ТОПЛОФИКАЦИЯ-ПЛЕВЕН АД</v>
      </c>
      <c r="B959" s="626" t="str">
        <f t="shared" si="55"/>
        <v>114005624</v>
      </c>
      <c r="C959" s="630">
        <f t="shared" si="56"/>
        <v>45838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57102</v>
      </c>
    </row>
    <row r="960" spans="1:8">
      <c r="A960" s="626" t="str">
        <f t="shared" si="54"/>
        <v>ТОПЛОФИКАЦИЯ-ПЛЕВЕН АД</v>
      </c>
      <c r="B960" s="626" t="str">
        <f t="shared" si="55"/>
        <v>114005624</v>
      </c>
      <c r="C960" s="630">
        <f t="shared" si="56"/>
        <v>45838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ТОПЛОФИКАЦИЯ-ПЛЕВЕН АД</v>
      </c>
      <c r="B961" s="626" t="str">
        <f t="shared" si="55"/>
        <v>114005624</v>
      </c>
      <c r="C961" s="630">
        <f t="shared" si="56"/>
        <v>45838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ТОПЛОФИКАЦИЯ-ПЛЕВЕН АД</v>
      </c>
      <c r="B962" s="626" t="str">
        <f t="shared" si="55"/>
        <v>114005624</v>
      </c>
      <c r="C962" s="630">
        <f t="shared" si="56"/>
        <v>45838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919</v>
      </c>
    </row>
    <row r="963" spans="1:8">
      <c r="A963" s="626" t="str">
        <f t="shared" si="54"/>
        <v>ТОПЛОФИКАЦИЯ-ПЛЕВЕН АД</v>
      </c>
      <c r="B963" s="626" t="str">
        <f t="shared" si="55"/>
        <v>114005624</v>
      </c>
      <c r="C963" s="630">
        <f t="shared" si="56"/>
        <v>45838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ТОПЛОФИКАЦИЯ-ПЛЕВЕН АД</v>
      </c>
      <c r="B964" s="626" t="str">
        <f t="shared" si="55"/>
        <v>114005624</v>
      </c>
      <c r="C964" s="630">
        <f t="shared" si="56"/>
        <v>45838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7</v>
      </c>
    </row>
    <row r="965" spans="1:8">
      <c r="A965" s="626" t="str">
        <f t="shared" si="54"/>
        <v>ТОПЛОФИКАЦИЯ-ПЛЕВЕН АД</v>
      </c>
      <c r="B965" s="626" t="str">
        <f t="shared" si="55"/>
        <v>114005624</v>
      </c>
      <c r="C965" s="630">
        <f t="shared" si="56"/>
        <v>45838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ТОПЛОФИКАЦИЯ-ПЛЕВЕН АД</v>
      </c>
      <c r="B966" s="626" t="str">
        <f t="shared" si="55"/>
        <v>114005624</v>
      </c>
      <c r="C966" s="630">
        <f t="shared" si="56"/>
        <v>45838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7</v>
      </c>
    </row>
    <row r="967" spans="1:8">
      <c r="A967" s="626" t="str">
        <f t="shared" si="54"/>
        <v>ТОПЛОФИКАЦИЯ-ПЛЕВЕН АД</v>
      </c>
      <c r="B967" s="626" t="str">
        <f t="shared" si="55"/>
        <v>114005624</v>
      </c>
      <c r="C967" s="630">
        <f t="shared" si="56"/>
        <v>45838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ТОПЛОФИКАЦИЯ-ПЛЕВЕН АД</v>
      </c>
      <c r="B968" s="626" t="str">
        <f t="shared" si="55"/>
        <v>114005624</v>
      </c>
      <c r="C968" s="630">
        <f t="shared" si="56"/>
        <v>45838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ТОПЛОФИКАЦИЯ-ПЛЕВЕН АД</v>
      </c>
      <c r="B969" s="626" t="str">
        <f t="shared" si="55"/>
        <v>114005624</v>
      </c>
      <c r="C969" s="630">
        <f t="shared" si="56"/>
        <v>45838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322</v>
      </c>
    </row>
    <row r="970" spans="1:8">
      <c r="A970" s="626" t="str">
        <f t="shared" si="54"/>
        <v>ТОПЛОФИКАЦИЯ-ПЛЕВЕН АД</v>
      </c>
      <c r="B970" s="626" t="str">
        <f t="shared" si="55"/>
        <v>114005624</v>
      </c>
      <c r="C970" s="630">
        <f t="shared" si="56"/>
        <v>45838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ТОПЛОФИКАЦИЯ-ПЛЕВЕН АД</v>
      </c>
      <c r="B971" s="626" t="str">
        <f t="shared" si="55"/>
        <v>114005624</v>
      </c>
      <c r="C971" s="630">
        <f t="shared" si="56"/>
        <v>45838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ТОПЛОФИКАЦИЯ-ПЛЕВЕН АД</v>
      </c>
      <c r="B972" s="626" t="str">
        <f t="shared" si="55"/>
        <v>114005624</v>
      </c>
      <c r="C972" s="630">
        <f t="shared" si="56"/>
        <v>45838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ТОПЛОФИКАЦИЯ-ПЛЕВЕН АД</v>
      </c>
      <c r="B973" s="626" t="str">
        <f t="shared" si="55"/>
        <v>114005624</v>
      </c>
      <c r="C973" s="630">
        <f t="shared" si="56"/>
        <v>45838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322</v>
      </c>
    </row>
    <row r="974" spans="1:8">
      <c r="A974" s="626" t="str">
        <f t="shared" si="54"/>
        <v>ТОПЛОФИКАЦИЯ-ПЛЕВЕН АД</v>
      </c>
      <c r="B974" s="626" t="str">
        <f t="shared" si="55"/>
        <v>114005624</v>
      </c>
      <c r="C974" s="630">
        <f t="shared" si="56"/>
        <v>45838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58350</v>
      </c>
    </row>
    <row r="975" spans="1:8">
      <c r="A975" s="626" t="str">
        <f t="shared" si="54"/>
        <v>ТОПЛОФИКАЦИЯ-ПЛЕВЕН АД</v>
      </c>
      <c r="B975" s="626" t="str">
        <f t="shared" si="55"/>
        <v>114005624</v>
      </c>
      <c r="C975" s="630">
        <f t="shared" si="56"/>
        <v>45838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58350</v>
      </c>
    </row>
    <row r="976" spans="1:8">
      <c r="A976" s="626" t="str">
        <f t="shared" ref="A976:A1039" si="57">pdeName</f>
        <v>ТОПЛОФИКАЦИЯ-ПЛЕВЕН АД</v>
      </c>
      <c r="B976" s="626" t="str">
        <f t="shared" ref="B976:B1039" si="58">pdeBulstat</f>
        <v>114005624</v>
      </c>
      <c r="C976" s="630">
        <f t="shared" ref="C976:C1039" si="59">endDate</f>
        <v>45838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ТОПЛОФИКАЦИЯ-ПЛЕВЕН АД</v>
      </c>
      <c r="B977" s="626" t="str">
        <f t="shared" si="58"/>
        <v>114005624</v>
      </c>
      <c r="C977" s="630">
        <f t="shared" si="59"/>
        <v>45838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ТОПЛОФИКАЦИЯ-ПЛЕВЕН АД</v>
      </c>
      <c r="B978" s="626" t="str">
        <f t="shared" si="58"/>
        <v>114005624</v>
      </c>
      <c r="C978" s="630">
        <f t="shared" si="59"/>
        <v>45838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ТОПЛОФИКАЦИЯ-ПЛЕВЕН АД</v>
      </c>
      <c r="B979" s="626" t="str">
        <f t="shared" si="58"/>
        <v>114005624</v>
      </c>
      <c r="C979" s="630">
        <f t="shared" si="59"/>
        <v>45838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ТОПЛОФИКАЦИЯ-ПЛЕВЕН АД</v>
      </c>
      <c r="B980" s="626" t="str">
        <f t="shared" si="58"/>
        <v>114005624</v>
      </c>
      <c r="C980" s="630">
        <f t="shared" si="59"/>
        <v>45838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ТОПЛОФИКАЦИЯ-ПЛЕВЕН АД</v>
      </c>
      <c r="B981" s="626" t="str">
        <f t="shared" si="58"/>
        <v>114005624</v>
      </c>
      <c r="C981" s="630">
        <f t="shared" si="59"/>
        <v>45838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ТОПЛОФИКАЦИЯ-ПЛЕВЕН АД</v>
      </c>
      <c r="B982" s="626" t="str">
        <f t="shared" si="58"/>
        <v>114005624</v>
      </c>
      <c r="C982" s="630">
        <f t="shared" si="59"/>
        <v>45838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32722</v>
      </c>
    </row>
    <row r="983" spans="1:8">
      <c r="A983" s="626" t="str">
        <f t="shared" si="57"/>
        <v>ТОПЛОФИКАЦИЯ-ПЛЕВЕН АД</v>
      </c>
      <c r="B983" s="626" t="str">
        <f t="shared" si="58"/>
        <v>114005624</v>
      </c>
      <c r="C983" s="630">
        <f t="shared" si="59"/>
        <v>45838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ТОПЛОФИКАЦИЯ-ПЛЕВЕН АД</v>
      </c>
      <c r="B984" s="626" t="str">
        <f t="shared" si="58"/>
        <v>114005624</v>
      </c>
      <c r="C984" s="630">
        <f t="shared" si="59"/>
        <v>45838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32722</v>
      </c>
    </row>
    <row r="985" spans="1:8">
      <c r="A985" s="626" t="str">
        <f t="shared" si="57"/>
        <v>ТОПЛОФИКАЦИЯ-ПЛЕВЕН АД</v>
      </c>
      <c r="B985" s="626" t="str">
        <f t="shared" si="58"/>
        <v>114005624</v>
      </c>
      <c r="C985" s="630">
        <f t="shared" si="59"/>
        <v>45838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32722</v>
      </c>
    </row>
    <row r="986" spans="1:8">
      <c r="A986" s="626" t="str">
        <f t="shared" si="57"/>
        <v>ТОПЛОФИКАЦИЯ-ПЛЕВЕН АД</v>
      </c>
      <c r="B986" s="626" t="str">
        <f t="shared" si="58"/>
        <v>114005624</v>
      </c>
      <c r="C986" s="630">
        <f t="shared" si="59"/>
        <v>45838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3344</v>
      </c>
    </row>
    <row r="987" spans="1:8">
      <c r="A987" s="626" t="str">
        <f t="shared" si="57"/>
        <v>ТОПЛОФИКАЦИЯ-ПЛЕВЕН АД</v>
      </c>
      <c r="B987" s="626" t="str">
        <f t="shared" si="58"/>
        <v>114005624</v>
      </c>
      <c r="C987" s="630">
        <f t="shared" si="59"/>
        <v>45838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ТОПЛОФИКАЦИЯ-ПЛЕВЕН АД</v>
      </c>
      <c r="B988" s="626" t="str">
        <f t="shared" si="58"/>
        <v>114005624</v>
      </c>
      <c r="C988" s="630">
        <f t="shared" si="59"/>
        <v>45838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ТОПЛОФИКАЦИЯ-ПЛЕВЕН АД</v>
      </c>
      <c r="B989" s="626" t="str">
        <f t="shared" si="58"/>
        <v>114005624</v>
      </c>
      <c r="C989" s="630">
        <f t="shared" si="59"/>
        <v>45838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ТОПЛОФИКАЦИЯ-ПЛЕВЕН АД</v>
      </c>
      <c r="B990" s="626" t="str">
        <f t="shared" si="58"/>
        <v>114005624</v>
      </c>
      <c r="C990" s="630">
        <f t="shared" si="59"/>
        <v>45838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ТОПЛОФИКАЦИЯ-ПЛЕВЕН АД</v>
      </c>
      <c r="B991" s="626" t="str">
        <f t="shared" si="58"/>
        <v>114005624</v>
      </c>
      <c r="C991" s="630">
        <f t="shared" si="59"/>
        <v>45838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ТОПЛОФИКАЦИЯ-ПЛЕВЕН АД</v>
      </c>
      <c r="B992" s="626" t="str">
        <f t="shared" si="58"/>
        <v>114005624</v>
      </c>
      <c r="C992" s="630">
        <f t="shared" si="59"/>
        <v>45838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ТОПЛОФИКАЦИЯ-ПЛЕВЕН АД</v>
      </c>
      <c r="B993" s="626" t="str">
        <f t="shared" si="58"/>
        <v>114005624</v>
      </c>
      <c r="C993" s="630">
        <f t="shared" si="59"/>
        <v>45838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ТОПЛОФИКАЦИЯ-ПЛЕВЕН АД</v>
      </c>
      <c r="B994" s="626" t="str">
        <f t="shared" si="58"/>
        <v>114005624</v>
      </c>
      <c r="C994" s="630">
        <f t="shared" si="59"/>
        <v>45838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ТОПЛОФИКАЦИЯ-ПЛЕВЕН АД</v>
      </c>
      <c r="B995" s="626" t="str">
        <f t="shared" si="58"/>
        <v>114005624</v>
      </c>
      <c r="C995" s="630">
        <f t="shared" si="59"/>
        <v>45838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ТОПЛОФИКАЦИЯ-ПЛЕВЕН АД</v>
      </c>
      <c r="B996" s="626" t="str">
        <f t="shared" si="58"/>
        <v>114005624</v>
      </c>
      <c r="C996" s="630">
        <f t="shared" si="59"/>
        <v>45838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ТОПЛОФИКАЦИЯ-ПЛЕВЕН АД</v>
      </c>
      <c r="B997" s="626" t="str">
        <f t="shared" si="58"/>
        <v>114005624</v>
      </c>
      <c r="C997" s="630">
        <f t="shared" si="59"/>
        <v>45838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ТОПЛОФИКАЦИЯ-ПЛЕВЕН АД</v>
      </c>
      <c r="B998" s="626" t="str">
        <f t="shared" si="58"/>
        <v>114005624</v>
      </c>
      <c r="C998" s="630">
        <f t="shared" si="59"/>
        <v>45838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ТОПЛОФИКАЦИЯ-ПЛЕВЕН АД</v>
      </c>
      <c r="B999" s="626" t="str">
        <f t="shared" si="58"/>
        <v>114005624</v>
      </c>
      <c r="C999" s="630">
        <f t="shared" si="59"/>
        <v>45838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ТОПЛОФИКАЦИЯ-ПЛЕВЕН АД</v>
      </c>
      <c r="B1000" s="626" t="str">
        <f t="shared" si="58"/>
        <v>114005624</v>
      </c>
      <c r="C1000" s="630">
        <f t="shared" si="59"/>
        <v>45838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ТОПЛОФИКАЦИЯ-ПЛЕВЕН АД</v>
      </c>
      <c r="B1001" s="626" t="str">
        <f t="shared" si="58"/>
        <v>114005624</v>
      </c>
      <c r="C1001" s="630">
        <f t="shared" si="59"/>
        <v>45838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ТОПЛОФИКАЦИЯ-ПЛЕВЕН АД</v>
      </c>
      <c r="B1002" s="626" t="str">
        <f t="shared" si="58"/>
        <v>114005624</v>
      </c>
      <c r="C1002" s="630">
        <f t="shared" si="59"/>
        <v>45838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ТОПЛОФИКАЦИЯ-ПЛЕВЕН АД</v>
      </c>
      <c r="B1003" s="626" t="str">
        <f t="shared" si="58"/>
        <v>114005624</v>
      </c>
      <c r="C1003" s="630">
        <f t="shared" si="59"/>
        <v>45838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ТОПЛОФИКАЦИЯ-ПЛЕВЕН АД</v>
      </c>
      <c r="B1004" s="626" t="str">
        <f t="shared" si="58"/>
        <v>114005624</v>
      </c>
      <c r="C1004" s="630">
        <f t="shared" si="59"/>
        <v>45838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ТОПЛОФИКАЦИЯ-ПЛЕВЕН АД</v>
      </c>
      <c r="B1005" s="626" t="str">
        <f t="shared" si="58"/>
        <v>114005624</v>
      </c>
      <c r="C1005" s="630">
        <f t="shared" si="59"/>
        <v>45838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ТОПЛОФИКАЦИЯ-ПЛЕВЕН АД</v>
      </c>
      <c r="B1006" s="626" t="str">
        <f t="shared" si="58"/>
        <v>114005624</v>
      </c>
      <c r="C1006" s="630">
        <f t="shared" si="59"/>
        <v>45838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ТОПЛОФИКАЦИЯ-ПЛЕВЕН АД</v>
      </c>
      <c r="B1007" s="626" t="str">
        <f t="shared" si="58"/>
        <v>114005624</v>
      </c>
      <c r="C1007" s="630">
        <f t="shared" si="59"/>
        <v>45838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36066</v>
      </c>
    </row>
    <row r="1008" spans="1:8">
      <c r="A1008" s="626" t="str">
        <f t="shared" si="57"/>
        <v>ТОПЛОФИКАЦИЯ-ПЛЕВЕН АД</v>
      </c>
      <c r="B1008" s="626" t="str">
        <f t="shared" si="58"/>
        <v>114005624</v>
      </c>
      <c r="C1008" s="630">
        <f t="shared" si="59"/>
        <v>45838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14184</v>
      </c>
    </row>
    <row r="1009" spans="1:8">
      <c r="A1009" s="626" t="str">
        <f t="shared" si="57"/>
        <v>ТОПЛОФИКАЦИЯ-ПЛЕВЕН АД</v>
      </c>
      <c r="B1009" s="626" t="str">
        <f t="shared" si="58"/>
        <v>114005624</v>
      </c>
      <c r="C1009" s="630">
        <f t="shared" si="59"/>
        <v>45838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ТОПЛОФИКАЦИЯ-ПЛЕВЕН АД</v>
      </c>
      <c r="B1010" s="626" t="str">
        <f t="shared" si="58"/>
        <v>114005624</v>
      </c>
      <c r="C1010" s="630">
        <f t="shared" si="59"/>
        <v>45838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ТОПЛОФИКАЦИЯ-ПЛЕВЕН АД</v>
      </c>
      <c r="B1011" s="626" t="str">
        <f t="shared" si="58"/>
        <v>114005624</v>
      </c>
      <c r="C1011" s="630">
        <f t="shared" si="59"/>
        <v>45838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14184</v>
      </c>
    </row>
    <row r="1012" spans="1:8">
      <c r="A1012" s="626" t="str">
        <f t="shared" si="57"/>
        <v>ТОПЛОФИКАЦИЯ-ПЛЕВЕН АД</v>
      </c>
      <c r="B1012" s="626" t="str">
        <f t="shared" si="58"/>
        <v>114005624</v>
      </c>
      <c r="C1012" s="630">
        <f t="shared" si="59"/>
        <v>45838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5570</v>
      </c>
    </row>
    <row r="1013" spans="1:8">
      <c r="A1013" s="626" t="str">
        <f t="shared" si="57"/>
        <v>ТОПЛОФИКАЦИЯ-ПЛЕВЕН АД</v>
      </c>
      <c r="B1013" s="626" t="str">
        <f t="shared" si="58"/>
        <v>114005624</v>
      </c>
      <c r="C1013" s="630">
        <f t="shared" si="59"/>
        <v>45838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5570</v>
      </c>
    </row>
    <row r="1014" spans="1:8">
      <c r="A1014" s="626" t="str">
        <f t="shared" si="57"/>
        <v>ТОПЛОФИКАЦИЯ-ПЛЕВЕН АД</v>
      </c>
      <c r="B1014" s="626" t="str">
        <f t="shared" si="58"/>
        <v>114005624</v>
      </c>
      <c r="C1014" s="630">
        <f t="shared" si="59"/>
        <v>45838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ТОПЛОФИКАЦИЯ-ПЛЕВЕН АД</v>
      </c>
      <c r="B1015" s="626" t="str">
        <f t="shared" si="58"/>
        <v>114005624</v>
      </c>
      <c r="C1015" s="630">
        <f t="shared" si="59"/>
        <v>45838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ТОПЛОФИКАЦИЯ-ПЛЕВЕН АД</v>
      </c>
      <c r="B1016" s="626" t="str">
        <f t="shared" si="58"/>
        <v>114005624</v>
      </c>
      <c r="C1016" s="630">
        <f t="shared" si="59"/>
        <v>45838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ТОПЛОФИКАЦИЯ-ПЛЕВЕН АД</v>
      </c>
      <c r="B1017" s="626" t="str">
        <f t="shared" si="58"/>
        <v>114005624</v>
      </c>
      <c r="C1017" s="630">
        <f t="shared" si="59"/>
        <v>45838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ТОПЛОФИКАЦИЯ-ПЛЕВЕН АД</v>
      </c>
      <c r="B1018" s="626" t="str">
        <f t="shared" si="58"/>
        <v>114005624</v>
      </c>
      <c r="C1018" s="630">
        <f t="shared" si="59"/>
        <v>45838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54759</v>
      </c>
    </row>
    <row r="1019" spans="1:8">
      <c r="A1019" s="626" t="str">
        <f t="shared" si="57"/>
        <v>ТОПЛОФИКАЦИЯ-ПЛЕВЕН АД</v>
      </c>
      <c r="B1019" s="626" t="str">
        <f t="shared" si="58"/>
        <v>114005624</v>
      </c>
      <c r="C1019" s="630">
        <f t="shared" si="59"/>
        <v>45838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3500</v>
      </c>
    </row>
    <row r="1020" spans="1:8">
      <c r="A1020" s="626" t="str">
        <f t="shared" si="57"/>
        <v>ТОПЛОФИКАЦИЯ-ПЛЕВЕН АД</v>
      </c>
      <c r="B1020" s="626" t="str">
        <f t="shared" si="58"/>
        <v>114005624</v>
      </c>
      <c r="C1020" s="630">
        <f t="shared" si="59"/>
        <v>45838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672</v>
      </c>
    </row>
    <row r="1021" spans="1:8">
      <c r="A1021" s="626" t="str">
        <f t="shared" si="57"/>
        <v>ТОПЛОФИКАЦИЯ-ПЛЕВЕН АД</v>
      </c>
      <c r="B1021" s="626" t="str">
        <f t="shared" si="58"/>
        <v>114005624</v>
      </c>
      <c r="C1021" s="630">
        <f t="shared" si="59"/>
        <v>45838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ТОПЛОФИКАЦИЯ-ПЛЕВЕН АД</v>
      </c>
      <c r="B1022" s="626" t="str">
        <f t="shared" si="58"/>
        <v>114005624</v>
      </c>
      <c r="C1022" s="630">
        <f t="shared" si="59"/>
        <v>45838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78685</v>
      </c>
    </row>
    <row r="1023" spans="1:8">
      <c r="A1023" s="626" t="str">
        <f t="shared" si="57"/>
        <v>ТОПЛОФИКАЦИЯ-ПЛЕВЕН АД</v>
      </c>
      <c r="B1023" s="626" t="str">
        <f t="shared" si="58"/>
        <v>114005624</v>
      </c>
      <c r="C1023" s="630">
        <f t="shared" si="59"/>
        <v>45838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ТОПЛОФИКАЦИЯ-ПЛЕВЕН АД</v>
      </c>
      <c r="B1024" s="626" t="str">
        <f t="shared" si="58"/>
        <v>114005624</v>
      </c>
      <c r="C1024" s="630">
        <f t="shared" si="59"/>
        <v>45838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ТОПЛОФИКАЦИЯ-ПЛЕВЕН АД</v>
      </c>
      <c r="B1025" s="626" t="str">
        <f t="shared" si="58"/>
        <v>114005624</v>
      </c>
      <c r="C1025" s="630">
        <f t="shared" si="59"/>
        <v>45838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ТОПЛОФИКАЦИЯ-ПЛЕВЕН АД</v>
      </c>
      <c r="B1026" s="626" t="str">
        <f t="shared" si="58"/>
        <v>114005624</v>
      </c>
      <c r="C1026" s="630">
        <f t="shared" si="59"/>
        <v>45838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ТОПЛОФИКАЦИЯ-ПЛЕВЕН АД</v>
      </c>
      <c r="B1027" s="626" t="str">
        <f t="shared" si="58"/>
        <v>114005624</v>
      </c>
      <c r="C1027" s="630">
        <f t="shared" si="59"/>
        <v>45838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ТОПЛОФИКАЦИЯ-ПЛЕВЕН АД</v>
      </c>
      <c r="B1028" s="626" t="str">
        <f t="shared" si="58"/>
        <v>114005624</v>
      </c>
      <c r="C1028" s="630">
        <f t="shared" si="59"/>
        <v>45838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ТОПЛОФИКАЦИЯ-ПЛЕВЕН АД</v>
      </c>
      <c r="B1029" s="626" t="str">
        <f t="shared" si="58"/>
        <v>114005624</v>
      </c>
      <c r="C1029" s="630">
        <f t="shared" si="59"/>
        <v>45838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ТОПЛОФИКАЦИЯ-ПЛЕВЕН АД</v>
      </c>
      <c r="B1030" s="626" t="str">
        <f t="shared" si="58"/>
        <v>114005624</v>
      </c>
      <c r="C1030" s="630">
        <f t="shared" si="59"/>
        <v>45838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ТОПЛОФИКАЦИЯ-ПЛЕВЕН АД</v>
      </c>
      <c r="B1031" s="626" t="str">
        <f t="shared" si="58"/>
        <v>114005624</v>
      </c>
      <c r="C1031" s="630">
        <f t="shared" si="59"/>
        <v>45838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ТОПЛОФИКАЦИЯ-ПЛЕВЕН АД</v>
      </c>
      <c r="B1032" s="626" t="str">
        <f t="shared" si="58"/>
        <v>114005624</v>
      </c>
      <c r="C1032" s="630">
        <f t="shared" si="59"/>
        <v>45838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ТОПЛОФИКАЦИЯ-ПЛЕВЕН АД</v>
      </c>
      <c r="B1033" s="626" t="str">
        <f t="shared" si="58"/>
        <v>114005624</v>
      </c>
      <c r="C1033" s="630">
        <f t="shared" si="59"/>
        <v>45838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ТОПЛОФИКАЦИЯ-ПЛЕВЕН АД</v>
      </c>
      <c r="B1034" s="626" t="str">
        <f t="shared" si="58"/>
        <v>114005624</v>
      </c>
      <c r="C1034" s="630">
        <f t="shared" si="59"/>
        <v>45838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ТОПЛОФИКАЦИЯ-ПЛЕВЕН АД</v>
      </c>
      <c r="B1035" s="626" t="str">
        <f t="shared" si="58"/>
        <v>114005624</v>
      </c>
      <c r="C1035" s="630">
        <f t="shared" si="59"/>
        <v>45838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ТОПЛОФИКАЦИЯ-ПЛЕВЕН АД</v>
      </c>
      <c r="B1036" s="626" t="str">
        <f t="shared" si="58"/>
        <v>114005624</v>
      </c>
      <c r="C1036" s="630">
        <f t="shared" si="59"/>
        <v>45838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ТОПЛОФИКАЦИЯ-ПЛЕВЕН АД</v>
      </c>
      <c r="B1037" s="626" t="str">
        <f t="shared" si="58"/>
        <v>114005624</v>
      </c>
      <c r="C1037" s="630">
        <f t="shared" si="59"/>
        <v>45838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ТОПЛОФИКАЦИЯ-ПЛЕВЕН АД</v>
      </c>
      <c r="B1038" s="626" t="str">
        <f t="shared" si="58"/>
        <v>114005624</v>
      </c>
      <c r="C1038" s="630">
        <f t="shared" si="59"/>
        <v>45838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115188</v>
      </c>
    </row>
    <row r="1039" spans="1:8">
      <c r="A1039" s="626" t="str">
        <f t="shared" si="57"/>
        <v>ТОПЛОФИКАЦИЯ-ПЛЕВЕН АД</v>
      </c>
      <c r="B1039" s="626" t="str">
        <f t="shared" si="58"/>
        <v>114005624</v>
      </c>
      <c r="C1039" s="630">
        <f t="shared" si="59"/>
        <v>45838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41987</v>
      </c>
    </row>
    <row r="1040" spans="1:8">
      <c r="A1040" s="626" t="str">
        <f t="shared" ref="A1040:A1103" si="60">pdeName</f>
        <v>ТОПЛОФИКАЦИЯ-ПЛЕВЕН АД</v>
      </c>
      <c r="B1040" s="626" t="str">
        <f t="shared" ref="B1040:B1103" si="61">pdeBulstat</f>
        <v>114005624</v>
      </c>
      <c r="C1040" s="630">
        <f t="shared" ref="C1040:C1103" si="62">endDate</f>
        <v>45838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72297</v>
      </c>
    </row>
    <row r="1041" spans="1:8">
      <c r="A1041" s="626" t="str">
        <f t="shared" si="60"/>
        <v>ТОПЛОФИКАЦИЯ-ПЛЕВЕН АД</v>
      </c>
      <c r="B1041" s="626" t="str">
        <f t="shared" si="61"/>
        <v>114005624</v>
      </c>
      <c r="C1041" s="630">
        <f t="shared" si="62"/>
        <v>45838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ТОПЛОФИКАЦИЯ-ПЛЕВЕН АД</v>
      </c>
      <c r="B1042" s="626" t="str">
        <f t="shared" si="61"/>
        <v>114005624</v>
      </c>
      <c r="C1042" s="630">
        <f t="shared" si="62"/>
        <v>45838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583</v>
      </c>
    </row>
    <row r="1043" spans="1:8">
      <c r="A1043" s="626" t="str">
        <f t="shared" si="60"/>
        <v>ТОПЛОФИКАЦИЯ-ПЛЕВЕН АД</v>
      </c>
      <c r="B1043" s="626" t="str">
        <f t="shared" si="61"/>
        <v>114005624</v>
      </c>
      <c r="C1043" s="630">
        <f t="shared" si="62"/>
        <v>45838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149</v>
      </c>
    </row>
    <row r="1044" spans="1:8">
      <c r="A1044" s="626" t="str">
        <f t="shared" si="60"/>
        <v>ТОПЛОФИКАЦИЯ-ПЛЕВЕН АД</v>
      </c>
      <c r="B1044" s="626" t="str">
        <f t="shared" si="61"/>
        <v>114005624</v>
      </c>
      <c r="C1044" s="630">
        <f t="shared" si="62"/>
        <v>45838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ТОПЛОФИКАЦИЯ-ПЛЕВЕН АД</v>
      </c>
      <c r="B1045" s="626" t="str">
        <f t="shared" si="61"/>
        <v>114005624</v>
      </c>
      <c r="C1045" s="630">
        <f t="shared" si="62"/>
        <v>45838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ТОПЛОФИКАЦИЯ-ПЛЕВЕН АД</v>
      </c>
      <c r="B1046" s="626" t="str">
        <f t="shared" si="61"/>
        <v>114005624</v>
      </c>
      <c r="C1046" s="630">
        <f t="shared" si="62"/>
        <v>45838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149</v>
      </c>
    </row>
    <row r="1047" spans="1:8">
      <c r="A1047" s="626" t="str">
        <f t="shared" si="60"/>
        <v>ТОПЛОФИКАЦИЯ-ПЛЕВЕН АД</v>
      </c>
      <c r="B1047" s="626" t="str">
        <f t="shared" si="61"/>
        <v>114005624</v>
      </c>
      <c r="C1047" s="630">
        <f t="shared" si="62"/>
        <v>45838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172</v>
      </c>
    </row>
    <row r="1048" spans="1:8">
      <c r="A1048" s="626" t="str">
        <f t="shared" si="60"/>
        <v>ТОПЛОФИКАЦИЯ-ПЛЕВЕН АД</v>
      </c>
      <c r="B1048" s="626" t="str">
        <f t="shared" si="61"/>
        <v>114005624</v>
      </c>
      <c r="C1048" s="630">
        <f t="shared" si="62"/>
        <v>45838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ТОПЛОФИКАЦИЯ-ПЛЕВЕН АД</v>
      </c>
      <c r="B1049" s="626" t="str">
        <f t="shared" si="61"/>
        <v>114005624</v>
      </c>
      <c r="C1049" s="630">
        <f t="shared" si="62"/>
        <v>45838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115188</v>
      </c>
    </row>
    <row r="1050" spans="1:8">
      <c r="A1050" s="626" t="str">
        <f t="shared" si="60"/>
        <v>ТОПЛОФИКАЦИЯ-ПЛЕВЕН АД</v>
      </c>
      <c r="B1050" s="626" t="str">
        <f t="shared" si="61"/>
        <v>114005624</v>
      </c>
      <c r="C1050" s="630">
        <f t="shared" si="62"/>
        <v>45838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193873</v>
      </c>
    </row>
    <row r="1051" spans="1:8">
      <c r="A1051" s="626" t="str">
        <f t="shared" si="60"/>
        <v>ТОПЛОФИКАЦИЯ-ПЛЕВЕН АД</v>
      </c>
      <c r="B1051" s="626" t="str">
        <f t="shared" si="61"/>
        <v>114005624</v>
      </c>
      <c r="C1051" s="630">
        <f t="shared" si="62"/>
        <v>45838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ТОПЛОФИКАЦИЯ-ПЛЕВЕН АД</v>
      </c>
      <c r="B1052" s="626" t="str">
        <f t="shared" si="61"/>
        <v>114005624</v>
      </c>
      <c r="C1052" s="630">
        <f t="shared" si="62"/>
        <v>45838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ТОПЛОФИКАЦИЯ-ПЛЕВЕН АД</v>
      </c>
      <c r="B1053" s="626" t="str">
        <f t="shared" si="61"/>
        <v>114005624</v>
      </c>
      <c r="C1053" s="630">
        <f t="shared" si="62"/>
        <v>45838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ТОПЛОФИКАЦИЯ-ПЛЕВЕН АД</v>
      </c>
      <c r="B1054" s="626" t="str">
        <f t="shared" si="61"/>
        <v>114005624</v>
      </c>
      <c r="C1054" s="630">
        <f t="shared" si="62"/>
        <v>45838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ТОПЛОФИКАЦИЯ-ПЛЕВЕН АД</v>
      </c>
      <c r="B1055" s="626" t="str">
        <f t="shared" si="61"/>
        <v>114005624</v>
      </c>
      <c r="C1055" s="630">
        <f t="shared" si="62"/>
        <v>45838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ТОПЛОФИКАЦИЯ-ПЛЕВЕН АД</v>
      </c>
      <c r="B1056" s="626" t="str">
        <f t="shared" si="61"/>
        <v>114005624</v>
      </c>
      <c r="C1056" s="630">
        <f t="shared" si="62"/>
        <v>45838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ТОПЛОФИКАЦИЯ-ПЛЕВЕН АД</v>
      </c>
      <c r="B1057" s="626" t="str">
        <f t="shared" si="61"/>
        <v>114005624</v>
      </c>
      <c r="C1057" s="630">
        <f t="shared" si="62"/>
        <v>45838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ТОПЛОФИКАЦИЯ-ПЛЕВЕН АД</v>
      </c>
      <c r="B1058" s="626" t="str">
        <f t="shared" si="61"/>
        <v>114005624</v>
      </c>
      <c r="C1058" s="630">
        <f t="shared" si="62"/>
        <v>45838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ТОПЛОФИКАЦИЯ-ПЛЕВЕН АД</v>
      </c>
      <c r="B1059" s="626" t="str">
        <f t="shared" si="61"/>
        <v>114005624</v>
      </c>
      <c r="C1059" s="630">
        <f t="shared" si="62"/>
        <v>45838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ТОПЛОФИКАЦИЯ-ПЛЕВЕН АД</v>
      </c>
      <c r="B1060" s="626" t="str">
        <f t="shared" si="61"/>
        <v>114005624</v>
      </c>
      <c r="C1060" s="630">
        <f t="shared" si="62"/>
        <v>45838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ТОПЛОФИКАЦИЯ-ПЛЕВЕН АД</v>
      </c>
      <c r="B1061" s="626" t="str">
        <f t="shared" si="61"/>
        <v>114005624</v>
      </c>
      <c r="C1061" s="630">
        <f t="shared" si="62"/>
        <v>45838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ТОПЛОФИКАЦИЯ-ПЛЕВЕН АД</v>
      </c>
      <c r="B1062" s="626" t="str">
        <f t="shared" si="61"/>
        <v>114005624</v>
      </c>
      <c r="C1062" s="630">
        <f t="shared" si="62"/>
        <v>45838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ТОПЛОФИКАЦИЯ-ПЛЕВЕН АД</v>
      </c>
      <c r="B1063" s="626" t="str">
        <f t="shared" si="61"/>
        <v>114005624</v>
      </c>
      <c r="C1063" s="630">
        <f t="shared" si="62"/>
        <v>45838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ТОПЛОФИКАЦИЯ-ПЛЕВЕН АД</v>
      </c>
      <c r="B1064" s="626" t="str">
        <f t="shared" si="61"/>
        <v>114005624</v>
      </c>
      <c r="C1064" s="630">
        <f t="shared" si="62"/>
        <v>45838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ТОПЛОФИКАЦИЯ-ПЛЕВЕН АД</v>
      </c>
      <c r="B1065" s="626" t="str">
        <f t="shared" si="61"/>
        <v>114005624</v>
      </c>
      <c r="C1065" s="630">
        <f t="shared" si="62"/>
        <v>45838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ТОПЛОФИКАЦИЯ-ПЛЕВЕН АД</v>
      </c>
      <c r="B1066" s="626" t="str">
        <f t="shared" si="61"/>
        <v>114005624</v>
      </c>
      <c r="C1066" s="630">
        <f t="shared" si="62"/>
        <v>45838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ТОПЛОФИКАЦИЯ-ПЛЕВЕН АД</v>
      </c>
      <c r="B1067" s="626" t="str">
        <f t="shared" si="61"/>
        <v>114005624</v>
      </c>
      <c r="C1067" s="630">
        <f t="shared" si="62"/>
        <v>45838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ТОПЛОФИКАЦИЯ-ПЛЕВЕН АД</v>
      </c>
      <c r="B1068" s="626" t="str">
        <f t="shared" si="61"/>
        <v>114005624</v>
      </c>
      <c r="C1068" s="630">
        <f t="shared" si="62"/>
        <v>45838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ТОПЛОФИКАЦИЯ-ПЛЕВЕН АД</v>
      </c>
      <c r="B1069" s="626" t="str">
        <f t="shared" si="61"/>
        <v>114005624</v>
      </c>
      <c r="C1069" s="630">
        <f t="shared" si="62"/>
        <v>45838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ТОПЛОФИКАЦИЯ-ПЛЕВЕН АД</v>
      </c>
      <c r="B1070" s="626" t="str">
        <f t="shared" si="61"/>
        <v>114005624</v>
      </c>
      <c r="C1070" s="630">
        <f t="shared" si="62"/>
        <v>45838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ТОПЛОФИКАЦИЯ-ПЛЕВЕН АД</v>
      </c>
      <c r="B1071" s="626" t="str">
        <f t="shared" si="61"/>
        <v>114005624</v>
      </c>
      <c r="C1071" s="630">
        <f t="shared" si="62"/>
        <v>45838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ТОПЛОФИКАЦИЯ-ПЛЕВЕН АД</v>
      </c>
      <c r="B1072" s="626" t="str">
        <f t="shared" si="61"/>
        <v>114005624</v>
      </c>
      <c r="C1072" s="630">
        <f t="shared" si="62"/>
        <v>45838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ТОПЛОФИКАЦИЯ-ПЛЕВЕН АД</v>
      </c>
      <c r="B1073" s="626" t="str">
        <f t="shared" si="61"/>
        <v>114005624</v>
      </c>
      <c r="C1073" s="630">
        <f t="shared" si="62"/>
        <v>45838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ТОПЛОФИКАЦИЯ-ПЛЕВЕН АД</v>
      </c>
      <c r="B1074" s="626" t="str">
        <f t="shared" si="61"/>
        <v>114005624</v>
      </c>
      <c r="C1074" s="630">
        <f t="shared" si="62"/>
        <v>45838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ТОПЛОФИКАЦИЯ-ПЛЕВЕН АД</v>
      </c>
      <c r="B1075" s="626" t="str">
        <f t="shared" si="61"/>
        <v>114005624</v>
      </c>
      <c r="C1075" s="630">
        <f t="shared" si="62"/>
        <v>45838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ТОПЛОФИКАЦИЯ-ПЛЕВЕН АД</v>
      </c>
      <c r="B1076" s="626" t="str">
        <f t="shared" si="61"/>
        <v>114005624</v>
      </c>
      <c r="C1076" s="630">
        <f t="shared" si="62"/>
        <v>45838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ТОПЛОФИКАЦИЯ-ПЛЕВЕН АД</v>
      </c>
      <c r="B1077" s="626" t="str">
        <f t="shared" si="61"/>
        <v>114005624</v>
      </c>
      <c r="C1077" s="630">
        <f t="shared" si="62"/>
        <v>45838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ТОПЛОФИКАЦИЯ-ПЛЕВЕН АД</v>
      </c>
      <c r="B1078" s="626" t="str">
        <f t="shared" si="61"/>
        <v>114005624</v>
      </c>
      <c r="C1078" s="630">
        <f t="shared" si="62"/>
        <v>45838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ТОПЛОФИКАЦИЯ-ПЛЕВЕН АД</v>
      </c>
      <c r="B1079" s="626" t="str">
        <f t="shared" si="61"/>
        <v>114005624</v>
      </c>
      <c r="C1079" s="630">
        <f t="shared" si="62"/>
        <v>45838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ТОПЛОФИКАЦИЯ-ПЛЕВЕН АД</v>
      </c>
      <c r="B1080" s="626" t="str">
        <f t="shared" si="61"/>
        <v>114005624</v>
      </c>
      <c r="C1080" s="630">
        <f t="shared" si="62"/>
        <v>45838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ТОПЛОФИКАЦИЯ-ПЛЕВЕН АД</v>
      </c>
      <c r="B1081" s="626" t="str">
        <f t="shared" si="61"/>
        <v>114005624</v>
      </c>
      <c r="C1081" s="630">
        <f t="shared" si="62"/>
        <v>45838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115188</v>
      </c>
    </row>
    <row r="1082" spans="1:8">
      <c r="A1082" s="626" t="str">
        <f t="shared" si="60"/>
        <v>ТОПЛОФИКАЦИЯ-ПЛЕВЕН АД</v>
      </c>
      <c r="B1082" s="626" t="str">
        <f t="shared" si="61"/>
        <v>114005624</v>
      </c>
      <c r="C1082" s="630">
        <f t="shared" si="62"/>
        <v>45838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41987</v>
      </c>
    </row>
    <row r="1083" spans="1:8">
      <c r="A1083" s="626" t="str">
        <f t="shared" si="60"/>
        <v>ТОПЛОФИКАЦИЯ-ПЛЕВЕН АД</v>
      </c>
      <c r="B1083" s="626" t="str">
        <f t="shared" si="61"/>
        <v>114005624</v>
      </c>
      <c r="C1083" s="630">
        <f t="shared" si="62"/>
        <v>45838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72297</v>
      </c>
    </row>
    <row r="1084" spans="1:8">
      <c r="A1084" s="626" t="str">
        <f t="shared" si="60"/>
        <v>ТОПЛОФИКАЦИЯ-ПЛЕВЕН АД</v>
      </c>
      <c r="B1084" s="626" t="str">
        <f t="shared" si="61"/>
        <v>114005624</v>
      </c>
      <c r="C1084" s="630">
        <f t="shared" si="62"/>
        <v>45838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ТОПЛОФИКАЦИЯ-ПЛЕВЕН АД</v>
      </c>
      <c r="B1085" s="626" t="str">
        <f t="shared" si="61"/>
        <v>114005624</v>
      </c>
      <c r="C1085" s="630">
        <f t="shared" si="62"/>
        <v>45838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583</v>
      </c>
    </row>
    <row r="1086" spans="1:8">
      <c r="A1086" s="626" t="str">
        <f t="shared" si="60"/>
        <v>ТОПЛОФИКАЦИЯ-ПЛЕВЕН АД</v>
      </c>
      <c r="B1086" s="626" t="str">
        <f t="shared" si="61"/>
        <v>114005624</v>
      </c>
      <c r="C1086" s="630">
        <f t="shared" si="62"/>
        <v>45838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149</v>
      </c>
    </row>
    <row r="1087" spans="1:8">
      <c r="A1087" s="626" t="str">
        <f t="shared" si="60"/>
        <v>ТОПЛОФИКАЦИЯ-ПЛЕВЕН АД</v>
      </c>
      <c r="B1087" s="626" t="str">
        <f t="shared" si="61"/>
        <v>114005624</v>
      </c>
      <c r="C1087" s="630">
        <f t="shared" si="62"/>
        <v>45838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ТОПЛОФИКАЦИЯ-ПЛЕВЕН АД</v>
      </c>
      <c r="B1088" s="626" t="str">
        <f t="shared" si="61"/>
        <v>114005624</v>
      </c>
      <c r="C1088" s="630">
        <f t="shared" si="62"/>
        <v>45838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ТОПЛОФИКАЦИЯ-ПЛЕВЕН АД</v>
      </c>
      <c r="B1089" s="626" t="str">
        <f t="shared" si="61"/>
        <v>114005624</v>
      </c>
      <c r="C1089" s="630">
        <f t="shared" si="62"/>
        <v>45838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149</v>
      </c>
    </row>
    <row r="1090" spans="1:8">
      <c r="A1090" s="626" t="str">
        <f t="shared" si="60"/>
        <v>ТОПЛОФИКАЦИЯ-ПЛЕВЕН АД</v>
      </c>
      <c r="B1090" s="626" t="str">
        <f t="shared" si="61"/>
        <v>114005624</v>
      </c>
      <c r="C1090" s="630">
        <f t="shared" si="62"/>
        <v>45838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172</v>
      </c>
    </row>
    <row r="1091" spans="1:8">
      <c r="A1091" s="626" t="str">
        <f t="shared" si="60"/>
        <v>ТОПЛОФИКАЦИЯ-ПЛЕВЕН АД</v>
      </c>
      <c r="B1091" s="626" t="str">
        <f t="shared" si="61"/>
        <v>114005624</v>
      </c>
      <c r="C1091" s="630">
        <f t="shared" si="62"/>
        <v>45838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ТОПЛОФИКАЦИЯ-ПЛЕВЕН АД</v>
      </c>
      <c r="B1092" s="626" t="str">
        <f t="shared" si="61"/>
        <v>114005624</v>
      </c>
      <c r="C1092" s="630">
        <f t="shared" si="62"/>
        <v>45838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115188</v>
      </c>
    </row>
    <row r="1093" spans="1:8">
      <c r="A1093" s="626" t="str">
        <f t="shared" si="60"/>
        <v>ТОПЛОФИКАЦИЯ-ПЛЕВЕН АД</v>
      </c>
      <c r="B1093" s="626" t="str">
        <f t="shared" si="61"/>
        <v>114005624</v>
      </c>
      <c r="C1093" s="630">
        <f t="shared" si="62"/>
        <v>45838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115188</v>
      </c>
    </row>
    <row r="1094" spans="1:8">
      <c r="A1094" s="626" t="str">
        <f t="shared" si="60"/>
        <v>ТОПЛОФИКАЦИЯ-ПЛЕВЕН АД</v>
      </c>
      <c r="B1094" s="626" t="str">
        <f t="shared" si="61"/>
        <v>114005624</v>
      </c>
      <c r="C1094" s="630">
        <f t="shared" si="62"/>
        <v>45838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14184</v>
      </c>
    </row>
    <row r="1095" spans="1:8">
      <c r="A1095" s="626" t="str">
        <f t="shared" si="60"/>
        <v>ТОПЛОФИКАЦИЯ-ПЛЕВЕН АД</v>
      </c>
      <c r="B1095" s="626" t="str">
        <f t="shared" si="61"/>
        <v>114005624</v>
      </c>
      <c r="C1095" s="630">
        <f t="shared" si="62"/>
        <v>45838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ТОПЛОФИКАЦИЯ-ПЛЕВЕН АД</v>
      </c>
      <c r="B1096" s="626" t="str">
        <f t="shared" si="61"/>
        <v>114005624</v>
      </c>
      <c r="C1096" s="630">
        <f t="shared" si="62"/>
        <v>45838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ТОПЛОФИКАЦИЯ-ПЛЕВЕН АД</v>
      </c>
      <c r="B1097" s="626" t="str">
        <f t="shared" si="61"/>
        <v>114005624</v>
      </c>
      <c r="C1097" s="630">
        <f t="shared" si="62"/>
        <v>45838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14184</v>
      </c>
    </row>
    <row r="1098" spans="1:8">
      <c r="A1098" s="626" t="str">
        <f t="shared" si="60"/>
        <v>ТОПЛОФИКАЦИЯ-ПЛЕВЕН АД</v>
      </c>
      <c r="B1098" s="626" t="str">
        <f t="shared" si="61"/>
        <v>114005624</v>
      </c>
      <c r="C1098" s="630">
        <f t="shared" si="62"/>
        <v>45838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5570</v>
      </c>
    </row>
    <row r="1099" spans="1:8">
      <c r="A1099" s="626" t="str">
        <f t="shared" si="60"/>
        <v>ТОПЛОФИКАЦИЯ-ПЛЕВЕН АД</v>
      </c>
      <c r="B1099" s="626" t="str">
        <f t="shared" si="61"/>
        <v>114005624</v>
      </c>
      <c r="C1099" s="630">
        <f t="shared" si="62"/>
        <v>45838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5570</v>
      </c>
    </row>
    <row r="1100" spans="1:8">
      <c r="A1100" s="626" t="str">
        <f t="shared" si="60"/>
        <v>ТОПЛОФИКАЦИЯ-ПЛЕВЕН АД</v>
      </c>
      <c r="B1100" s="626" t="str">
        <f t="shared" si="61"/>
        <v>114005624</v>
      </c>
      <c r="C1100" s="630">
        <f t="shared" si="62"/>
        <v>45838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ТОПЛОФИКАЦИЯ-ПЛЕВЕН АД</v>
      </c>
      <c r="B1101" s="626" t="str">
        <f t="shared" si="61"/>
        <v>114005624</v>
      </c>
      <c r="C1101" s="630">
        <f t="shared" si="62"/>
        <v>45838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ТОПЛОФИКАЦИЯ-ПЛЕВЕН АД</v>
      </c>
      <c r="B1102" s="626" t="str">
        <f t="shared" si="61"/>
        <v>114005624</v>
      </c>
      <c r="C1102" s="630">
        <f t="shared" si="62"/>
        <v>45838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ТОПЛОФИКАЦИЯ-ПЛЕВЕН АД</v>
      </c>
      <c r="B1103" s="626" t="str">
        <f t="shared" si="61"/>
        <v>114005624</v>
      </c>
      <c r="C1103" s="630">
        <f t="shared" si="62"/>
        <v>45838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ТОПЛОФИКАЦИЯ-ПЛЕВЕН АД</v>
      </c>
      <c r="B1104" s="626" t="str">
        <f t="shared" ref="B1104:B1167" si="64">pdeBulstat</f>
        <v>114005624</v>
      </c>
      <c r="C1104" s="630">
        <f t="shared" ref="C1104:C1167" si="65">endDate</f>
        <v>45838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54759</v>
      </c>
    </row>
    <row r="1105" spans="1:8">
      <c r="A1105" s="626" t="str">
        <f t="shared" si="63"/>
        <v>ТОПЛОФИКАЦИЯ-ПЛЕВЕН АД</v>
      </c>
      <c r="B1105" s="626" t="str">
        <f t="shared" si="64"/>
        <v>114005624</v>
      </c>
      <c r="C1105" s="630">
        <f t="shared" si="65"/>
        <v>45838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3500</v>
      </c>
    </row>
    <row r="1106" spans="1:8">
      <c r="A1106" s="626" t="str">
        <f t="shared" si="63"/>
        <v>ТОПЛОФИКАЦИЯ-ПЛЕВЕН АД</v>
      </c>
      <c r="B1106" s="626" t="str">
        <f t="shared" si="64"/>
        <v>114005624</v>
      </c>
      <c r="C1106" s="630">
        <f t="shared" si="65"/>
        <v>45838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672</v>
      </c>
    </row>
    <row r="1107" spans="1:8">
      <c r="A1107" s="626" t="str">
        <f t="shared" si="63"/>
        <v>ТОПЛОФИКАЦИЯ-ПЛЕВЕН АД</v>
      </c>
      <c r="B1107" s="626" t="str">
        <f t="shared" si="64"/>
        <v>114005624</v>
      </c>
      <c r="C1107" s="630">
        <f t="shared" si="65"/>
        <v>45838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ТОПЛОФИКАЦИЯ-ПЛЕВЕН АД</v>
      </c>
      <c r="B1108" s="626" t="str">
        <f t="shared" si="64"/>
        <v>114005624</v>
      </c>
      <c r="C1108" s="630">
        <f t="shared" si="65"/>
        <v>45838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78685</v>
      </c>
    </row>
    <row r="1109" spans="1:8">
      <c r="A1109" s="626" t="str">
        <f t="shared" si="63"/>
        <v>ТОПЛОФИКАЦИЯ-ПЛЕВЕН АД</v>
      </c>
      <c r="B1109" s="626" t="str">
        <f t="shared" si="64"/>
        <v>114005624</v>
      </c>
      <c r="C1109" s="630">
        <f t="shared" si="65"/>
        <v>45838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ТОПЛОФИКАЦИЯ-ПЛЕВЕН АД</v>
      </c>
      <c r="B1110" s="626" t="str">
        <f t="shared" si="64"/>
        <v>114005624</v>
      </c>
      <c r="C1110" s="630">
        <f t="shared" si="65"/>
        <v>45838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ТОПЛОФИКАЦИЯ-ПЛЕВЕН АД</v>
      </c>
      <c r="B1111" s="626" t="str">
        <f t="shared" si="64"/>
        <v>114005624</v>
      </c>
      <c r="C1111" s="630">
        <f t="shared" si="65"/>
        <v>45838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ТОПЛОФИКАЦИЯ-ПЛЕВЕН АД</v>
      </c>
      <c r="B1112" s="626" t="str">
        <f t="shared" si="64"/>
        <v>114005624</v>
      </c>
      <c r="C1112" s="630">
        <f t="shared" si="65"/>
        <v>45838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ТОПЛОФИКАЦИЯ-ПЛЕВЕН АД</v>
      </c>
      <c r="B1113" s="626" t="str">
        <f t="shared" si="64"/>
        <v>114005624</v>
      </c>
      <c r="C1113" s="630">
        <f t="shared" si="65"/>
        <v>45838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ТОПЛОФИКАЦИЯ-ПЛЕВЕН АД</v>
      </c>
      <c r="B1114" s="626" t="str">
        <f t="shared" si="64"/>
        <v>114005624</v>
      </c>
      <c r="C1114" s="630">
        <f t="shared" si="65"/>
        <v>45838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ТОПЛОФИКАЦИЯ-ПЛЕВЕН АД</v>
      </c>
      <c r="B1115" s="626" t="str">
        <f t="shared" si="64"/>
        <v>114005624</v>
      </c>
      <c r="C1115" s="630">
        <f t="shared" si="65"/>
        <v>45838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ТОПЛОФИКАЦИЯ-ПЛЕВЕН АД</v>
      </c>
      <c r="B1116" s="626" t="str">
        <f t="shared" si="64"/>
        <v>114005624</v>
      </c>
      <c r="C1116" s="630">
        <f t="shared" si="65"/>
        <v>45838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ТОПЛОФИКАЦИЯ-ПЛЕВЕН АД</v>
      </c>
      <c r="B1117" s="626" t="str">
        <f t="shared" si="64"/>
        <v>114005624</v>
      </c>
      <c r="C1117" s="630">
        <f t="shared" si="65"/>
        <v>45838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ТОПЛОФИКАЦИЯ-ПЛЕВЕН АД</v>
      </c>
      <c r="B1118" s="626" t="str">
        <f t="shared" si="64"/>
        <v>114005624</v>
      </c>
      <c r="C1118" s="630">
        <f t="shared" si="65"/>
        <v>45838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ТОПЛОФИКАЦИЯ-ПЛЕВЕН АД</v>
      </c>
      <c r="B1119" s="626" t="str">
        <f t="shared" si="64"/>
        <v>114005624</v>
      </c>
      <c r="C1119" s="630">
        <f t="shared" si="65"/>
        <v>45838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ТОПЛОФИКАЦИЯ-ПЛЕВЕН АД</v>
      </c>
      <c r="B1120" s="626" t="str">
        <f t="shared" si="64"/>
        <v>114005624</v>
      </c>
      <c r="C1120" s="630">
        <f t="shared" si="65"/>
        <v>45838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ТОПЛОФИКАЦИЯ-ПЛЕВЕН АД</v>
      </c>
      <c r="B1121" s="626" t="str">
        <f t="shared" si="64"/>
        <v>114005624</v>
      </c>
      <c r="C1121" s="630">
        <f t="shared" si="65"/>
        <v>45838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ТОПЛОФИКАЦИЯ-ПЛЕВЕН АД</v>
      </c>
      <c r="B1122" s="626" t="str">
        <f t="shared" si="64"/>
        <v>114005624</v>
      </c>
      <c r="C1122" s="630">
        <f t="shared" si="65"/>
        <v>45838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ТОПЛОФИКАЦИЯ-ПЛЕВЕН АД</v>
      </c>
      <c r="B1123" s="626" t="str">
        <f t="shared" si="64"/>
        <v>114005624</v>
      </c>
      <c r="C1123" s="630">
        <f t="shared" si="65"/>
        <v>45838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ТОПЛОФИКАЦИЯ-ПЛЕВЕН АД</v>
      </c>
      <c r="B1124" s="626" t="str">
        <f t="shared" si="64"/>
        <v>114005624</v>
      </c>
      <c r="C1124" s="630">
        <f t="shared" si="65"/>
        <v>45838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ТОПЛОФИКАЦИЯ-ПЛЕВЕН АД</v>
      </c>
      <c r="B1125" s="626" t="str">
        <f t="shared" si="64"/>
        <v>114005624</v>
      </c>
      <c r="C1125" s="630">
        <f t="shared" si="65"/>
        <v>45838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ТОПЛОФИКАЦИЯ-ПЛЕВЕН АД</v>
      </c>
      <c r="B1126" s="626" t="str">
        <f t="shared" si="64"/>
        <v>114005624</v>
      </c>
      <c r="C1126" s="630">
        <f t="shared" si="65"/>
        <v>45838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ТОПЛОФИКАЦИЯ-ПЛЕВЕН АД</v>
      </c>
      <c r="B1127" s="626" t="str">
        <f t="shared" si="64"/>
        <v>114005624</v>
      </c>
      <c r="C1127" s="630">
        <f t="shared" si="65"/>
        <v>45838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ТОПЛОФИКАЦИЯ-ПЛЕВЕН АД</v>
      </c>
      <c r="B1128" s="626" t="str">
        <f t="shared" si="64"/>
        <v>114005624</v>
      </c>
      <c r="C1128" s="630">
        <f t="shared" si="65"/>
        <v>45838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ТОПЛОФИКАЦИЯ-ПЛЕВЕН АД</v>
      </c>
      <c r="B1129" s="626" t="str">
        <f t="shared" si="64"/>
        <v>114005624</v>
      </c>
      <c r="C1129" s="630">
        <f t="shared" si="65"/>
        <v>45838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ТОПЛОФИКАЦИЯ-ПЛЕВЕН АД</v>
      </c>
      <c r="B1130" s="626" t="str">
        <f t="shared" si="64"/>
        <v>114005624</v>
      </c>
      <c r="C1130" s="630">
        <f t="shared" si="65"/>
        <v>45838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ТОПЛОФИКАЦИЯ-ПЛЕВЕН АД</v>
      </c>
      <c r="B1131" s="626" t="str">
        <f t="shared" si="64"/>
        <v>114005624</v>
      </c>
      <c r="C1131" s="630">
        <f t="shared" si="65"/>
        <v>45838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ТОПЛОФИКАЦИЯ-ПЛЕВЕН АД</v>
      </c>
      <c r="B1132" s="626" t="str">
        <f t="shared" si="64"/>
        <v>114005624</v>
      </c>
      <c r="C1132" s="630">
        <f t="shared" si="65"/>
        <v>45838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ТОПЛОФИКАЦИЯ-ПЛЕВЕН АД</v>
      </c>
      <c r="B1133" s="626" t="str">
        <f t="shared" si="64"/>
        <v>114005624</v>
      </c>
      <c r="C1133" s="630">
        <f t="shared" si="65"/>
        <v>45838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ТОПЛОФИКАЦИЯ-ПЛЕВЕН АД</v>
      </c>
      <c r="B1134" s="626" t="str">
        <f t="shared" si="64"/>
        <v>114005624</v>
      </c>
      <c r="C1134" s="630">
        <f t="shared" si="65"/>
        <v>45838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ТОПЛОФИКАЦИЯ-ПЛЕВЕН АД</v>
      </c>
      <c r="B1135" s="626" t="str">
        <f t="shared" si="64"/>
        <v>114005624</v>
      </c>
      <c r="C1135" s="630">
        <f t="shared" si="65"/>
        <v>45838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ТОПЛОФИКАЦИЯ-ПЛЕВЕН АД</v>
      </c>
      <c r="B1136" s="626" t="str">
        <f t="shared" si="64"/>
        <v>114005624</v>
      </c>
      <c r="C1136" s="630">
        <f t="shared" si="65"/>
        <v>45838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78685</v>
      </c>
    </row>
    <row r="1137" spans="1:8">
      <c r="A1137" s="626" t="str">
        <f t="shared" si="63"/>
        <v>ТОПЛОФИКАЦИЯ-ПЛЕВЕН АД</v>
      </c>
      <c r="B1137" s="626" t="str">
        <f t="shared" si="64"/>
        <v>114005624</v>
      </c>
      <c r="C1137" s="630">
        <f t="shared" si="65"/>
        <v>45838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ТОПЛОФИКАЦИЯ-ПЛЕВЕН АД</v>
      </c>
      <c r="B1138" s="626" t="str">
        <f t="shared" si="64"/>
        <v>114005624</v>
      </c>
      <c r="C1138" s="630">
        <f t="shared" si="65"/>
        <v>45838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ТОПЛОФИКАЦИЯ-ПЛЕВЕН АД</v>
      </c>
      <c r="B1139" s="626" t="str">
        <f t="shared" si="64"/>
        <v>114005624</v>
      </c>
      <c r="C1139" s="630">
        <f t="shared" si="65"/>
        <v>45838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ТОПЛОФИКАЦИЯ-ПЛЕВЕН АД</v>
      </c>
      <c r="B1140" s="626" t="str">
        <f t="shared" si="64"/>
        <v>114005624</v>
      </c>
      <c r="C1140" s="630">
        <f t="shared" si="65"/>
        <v>45838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ТОПЛОФИКАЦИЯ-ПЛЕВЕН АД</v>
      </c>
      <c r="B1141" s="626" t="str">
        <f t="shared" si="64"/>
        <v>114005624</v>
      </c>
      <c r="C1141" s="630">
        <f t="shared" si="65"/>
        <v>45838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ТОПЛОФИКАЦИЯ-ПЛЕВЕН АД</v>
      </c>
      <c r="B1142" s="626" t="str">
        <f t="shared" si="64"/>
        <v>114005624</v>
      </c>
      <c r="C1142" s="630">
        <f t="shared" si="65"/>
        <v>45838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ТОПЛОФИКАЦИЯ-ПЛЕВЕН АД</v>
      </c>
      <c r="B1143" s="626" t="str">
        <f t="shared" si="64"/>
        <v>114005624</v>
      </c>
      <c r="C1143" s="630">
        <f t="shared" si="65"/>
        <v>45838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ТОПЛОФИКАЦИЯ-ПЛЕВЕН АД</v>
      </c>
      <c r="B1144" s="626" t="str">
        <f t="shared" si="64"/>
        <v>114005624</v>
      </c>
      <c r="C1144" s="630">
        <f t="shared" si="65"/>
        <v>45838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ТОПЛОФИКАЦИЯ-ПЛЕВЕН АД</v>
      </c>
      <c r="B1145" s="626" t="str">
        <f t="shared" si="64"/>
        <v>114005624</v>
      </c>
      <c r="C1145" s="630">
        <f t="shared" si="65"/>
        <v>45838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ТОПЛОФИКАЦИЯ-ПЛЕВЕН АД</v>
      </c>
      <c r="B1146" s="626" t="str">
        <f t="shared" si="64"/>
        <v>114005624</v>
      </c>
      <c r="C1146" s="630">
        <f t="shared" si="65"/>
        <v>45838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ТОПЛОФИКАЦИЯ-ПЛЕВЕН АД</v>
      </c>
      <c r="B1147" s="626" t="str">
        <f t="shared" si="64"/>
        <v>114005624</v>
      </c>
      <c r="C1147" s="630">
        <f t="shared" si="65"/>
        <v>45838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ТОПЛОФИКАЦИЯ-ПЛЕВЕН АД</v>
      </c>
      <c r="B1148" s="626" t="str">
        <f t="shared" si="64"/>
        <v>114005624</v>
      </c>
      <c r="C1148" s="630">
        <f t="shared" si="65"/>
        <v>45838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ТОПЛОФИКАЦИЯ-ПЛЕВЕН АД</v>
      </c>
      <c r="B1149" s="626" t="str">
        <f t="shared" si="64"/>
        <v>114005624</v>
      </c>
      <c r="C1149" s="630">
        <f t="shared" si="65"/>
        <v>45838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ТОПЛОФИКАЦИЯ-ПЛЕВЕН АД</v>
      </c>
      <c r="B1150" s="626" t="str">
        <f t="shared" si="64"/>
        <v>114005624</v>
      </c>
      <c r="C1150" s="630">
        <f t="shared" si="65"/>
        <v>45838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ТОПЛОФИКАЦИЯ-ПЛЕВЕН АД</v>
      </c>
      <c r="B1151" s="626" t="str">
        <f t="shared" si="64"/>
        <v>114005624</v>
      </c>
      <c r="C1151" s="630">
        <f t="shared" si="65"/>
        <v>45838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ТОПЛОФИКАЦИЯ-ПЛЕВЕН АД</v>
      </c>
      <c r="B1152" s="626" t="str">
        <f t="shared" si="64"/>
        <v>114005624</v>
      </c>
      <c r="C1152" s="630">
        <f t="shared" si="65"/>
        <v>45838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ТОПЛОФИКАЦИЯ-ПЛЕВЕН АД</v>
      </c>
      <c r="B1153" s="626" t="str">
        <f t="shared" si="64"/>
        <v>114005624</v>
      </c>
      <c r="C1153" s="630">
        <f t="shared" si="65"/>
        <v>45838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ТОПЛОФИКАЦИЯ-ПЛЕВЕН АД</v>
      </c>
      <c r="B1154" s="626" t="str">
        <f t="shared" si="64"/>
        <v>114005624</v>
      </c>
      <c r="C1154" s="630">
        <f t="shared" si="65"/>
        <v>45838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ТОПЛОФИКАЦИЯ-ПЛЕВЕН АД</v>
      </c>
      <c r="B1155" s="626" t="str">
        <f t="shared" si="64"/>
        <v>114005624</v>
      </c>
      <c r="C1155" s="630">
        <f t="shared" si="65"/>
        <v>45838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ТОПЛОФИКАЦИЯ-ПЛЕВЕН АД</v>
      </c>
      <c r="B1156" s="626" t="str">
        <f t="shared" si="64"/>
        <v>114005624</v>
      </c>
      <c r="C1156" s="630">
        <f t="shared" si="65"/>
        <v>45838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ТОПЛОФИКАЦИЯ-ПЛЕВЕН АД</v>
      </c>
      <c r="B1157" s="626" t="str">
        <f t="shared" si="64"/>
        <v>114005624</v>
      </c>
      <c r="C1157" s="630">
        <f t="shared" si="65"/>
        <v>45838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ТОПЛОФИКАЦИЯ-ПЛЕВЕН АД</v>
      </c>
      <c r="B1158" s="626" t="str">
        <f t="shared" si="64"/>
        <v>114005624</v>
      </c>
      <c r="C1158" s="630">
        <f t="shared" si="65"/>
        <v>45838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ТОПЛОФИКАЦИЯ-ПЛЕВЕН АД</v>
      </c>
      <c r="B1159" s="626" t="str">
        <f t="shared" si="64"/>
        <v>114005624</v>
      </c>
      <c r="C1159" s="630">
        <f t="shared" si="65"/>
        <v>45838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ТОПЛОФИКАЦИЯ-ПЛЕВЕН АД</v>
      </c>
      <c r="B1160" s="626" t="str">
        <f t="shared" si="64"/>
        <v>114005624</v>
      </c>
      <c r="C1160" s="630">
        <f t="shared" si="65"/>
        <v>45838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ТОПЛОФИКАЦИЯ-ПЛЕВЕН АД</v>
      </c>
      <c r="B1161" s="626" t="str">
        <f t="shared" si="64"/>
        <v>114005624</v>
      </c>
      <c r="C1161" s="630">
        <f t="shared" si="65"/>
        <v>45838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ТОПЛОФИКАЦИЯ-ПЛЕВЕН АД</v>
      </c>
      <c r="B1162" s="626" t="str">
        <f t="shared" si="64"/>
        <v>114005624</v>
      </c>
      <c r="C1162" s="630">
        <f t="shared" si="65"/>
        <v>45838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ТОПЛОФИКАЦИЯ-ПЛЕВЕН АД</v>
      </c>
      <c r="B1163" s="626" t="str">
        <f t="shared" si="64"/>
        <v>114005624</v>
      </c>
      <c r="C1163" s="630">
        <f t="shared" si="65"/>
        <v>45838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ТОПЛОФИКАЦИЯ-ПЛЕВЕН АД</v>
      </c>
      <c r="B1164" s="626" t="str">
        <f t="shared" si="64"/>
        <v>114005624</v>
      </c>
      <c r="C1164" s="630">
        <f t="shared" si="65"/>
        <v>45838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ТОПЛОФИКАЦИЯ-ПЛЕВЕН АД</v>
      </c>
      <c r="B1165" s="626" t="str">
        <f t="shared" si="64"/>
        <v>114005624</v>
      </c>
      <c r="C1165" s="630">
        <f t="shared" si="65"/>
        <v>45838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ТОПЛОФИКАЦИЯ-ПЛЕВЕН АД</v>
      </c>
      <c r="B1166" s="626" t="str">
        <f t="shared" si="64"/>
        <v>114005624</v>
      </c>
      <c r="C1166" s="630">
        <f t="shared" si="65"/>
        <v>45838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ТОПЛОФИКАЦИЯ-ПЛЕВЕН АД</v>
      </c>
      <c r="B1167" s="626" t="str">
        <f t="shared" si="64"/>
        <v>114005624</v>
      </c>
      <c r="C1167" s="630">
        <f t="shared" si="65"/>
        <v>45838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ТОПЛОФИКАЦИЯ-ПЛЕВЕН АД</v>
      </c>
      <c r="B1168" s="626" t="str">
        <f t="shared" ref="B1168:B1195" si="67">pdeBulstat</f>
        <v>114005624</v>
      </c>
      <c r="C1168" s="630">
        <f t="shared" ref="C1168:C1195" si="68">endDate</f>
        <v>45838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ТОПЛОФИКАЦИЯ-ПЛЕВЕН АД</v>
      </c>
      <c r="B1169" s="626" t="str">
        <f t="shared" si="67"/>
        <v>114005624</v>
      </c>
      <c r="C1169" s="630">
        <f t="shared" si="68"/>
        <v>45838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ТОПЛОФИКАЦИЯ-ПЛЕВЕН АД</v>
      </c>
      <c r="B1170" s="626" t="str">
        <f t="shared" si="67"/>
        <v>114005624</v>
      </c>
      <c r="C1170" s="630">
        <f t="shared" si="68"/>
        <v>45838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ТОПЛОФИКАЦИЯ-ПЛЕВЕН АД</v>
      </c>
      <c r="B1171" s="626" t="str">
        <f t="shared" si="67"/>
        <v>114005624</v>
      </c>
      <c r="C1171" s="630">
        <f t="shared" si="68"/>
        <v>45838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ТОПЛОФИКАЦИЯ-ПЛЕВЕН АД</v>
      </c>
      <c r="B1172" s="626" t="str">
        <f t="shared" si="67"/>
        <v>114005624</v>
      </c>
      <c r="C1172" s="630">
        <f t="shared" si="68"/>
        <v>45838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ТОПЛОФИКАЦИЯ-ПЛЕВЕН АД</v>
      </c>
      <c r="B1173" s="626" t="str">
        <f t="shared" si="67"/>
        <v>114005624</v>
      </c>
      <c r="C1173" s="630">
        <f t="shared" si="68"/>
        <v>45838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ТОПЛОФИКАЦИЯ-ПЛЕВЕН АД</v>
      </c>
      <c r="B1174" s="626" t="str">
        <f t="shared" si="67"/>
        <v>114005624</v>
      </c>
      <c r="C1174" s="630">
        <f t="shared" si="68"/>
        <v>45838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ТОПЛОФИКАЦИЯ-ПЛЕВЕН АД</v>
      </c>
      <c r="B1175" s="626" t="str">
        <f t="shared" si="67"/>
        <v>114005624</v>
      </c>
      <c r="C1175" s="630">
        <f t="shared" si="68"/>
        <v>45838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ТОПЛОФИКАЦИЯ-ПЛЕВЕН АД</v>
      </c>
      <c r="B1176" s="626" t="str">
        <f t="shared" si="67"/>
        <v>114005624</v>
      </c>
      <c r="C1176" s="630">
        <f t="shared" si="68"/>
        <v>45838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ТОПЛОФИКАЦИЯ-ПЛЕВЕН АД</v>
      </c>
      <c r="B1177" s="626" t="str">
        <f t="shared" si="67"/>
        <v>114005624</v>
      </c>
      <c r="C1177" s="630">
        <f t="shared" si="68"/>
        <v>45838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ТОПЛОФИКАЦИЯ-ПЛЕВЕН АД</v>
      </c>
      <c r="B1178" s="626" t="str">
        <f t="shared" si="67"/>
        <v>114005624</v>
      </c>
      <c r="C1178" s="630">
        <f t="shared" si="68"/>
        <v>45838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ТОПЛОФИКАЦИЯ-ПЛЕВЕН АД</v>
      </c>
      <c r="B1179" s="626" t="str">
        <f t="shared" si="67"/>
        <v>114005624</v>
      </c>
      <c r="C1179" s="630">
        <f t="shared" si="68"/>
        <v>45838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ТОПЛОФИКАЦИЯ-ПЛЕВЕН АД</v>
      </c>
      <c r="B1180" s="626" t="str">
        <f t="shared" si="67"/>
        <v>114005624</v>
      </c>
      <c r="C1180" s="630">
        <f t="shared" si="68"/>
        <v>45838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ТОПЛОФИКАЦИЯ-ПЛЕВЕН АД</v>
      </c>
      <c r="B1181" s="626" t="str">
        <f t="shared" si="67"/>
        <v>114005624</v>
      </c>
      <c r="C1181" s="630">
        <f t="shared" si="68"/>
        <v>45838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ТОПЛОФИКАЦИЯ-ПЛЕВЕН АД</v>
      </c>
      <c r="B1182" s="626" t="str">
        <f t="shared" si="67"/>
        <v>114005624</v>
      </c>
      <c r="C1182" s="630">
        <f t="shared" si="68"/>
        <v>45838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ТОПЛОФИКАЦИЯ-ПЛЕВЕН АД</v>
      </c>
      <c r="B1183" s="626" t="str">
        <f t="shared" si="67"/>
        <v>114005624</v>
      </c>
      <c r="C1183" s="630">
        <f t="shared" si="68"/>
        <v>45838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ТОПЛОФИКАЦИЯ-ПЛЕВЕН АД</v>
      </c>
      <c r="B1184" s="626" t="str">
        <f t="shared" si="67"/>
        <v>114005624</v>
      </c>
      <c r="C1184" s="630">
        <f t="shared" si="68"/>
        <v>45838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ТОПЛОФИКАЦИЯ-ПЛЕВЕН АД</v>
      </c>
      <c r="B1185" s="626" t="str">
        <f t="shared" si="67"/>
        <v>114005624</v>
      </c>
      <c r="C1185" s="630">
        <f t="shared" si="68"/>
        <v>45838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ТОПЛОФИКАЦИЯ-ПЛЕВЕН АД</v>
      </c>
      <c r="B1186" s="626" t="str">
        <f t="shared" si="67"/>
        <v>114005624</v>
      </c>
      <c r="C1186" s="630">
        <f t="shared" si="68"/>
        <v>45838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ТОПЛОФИКАЦИЯ-ПЛЕВЕН АД</v>
      </c>
      <c r="B1187" s="626" t="str">
        <f t="shared" si="67"/>
        <v>114005624</v>
      </c>
      <c r="C1187" s="630">
        <f t="shared" si="68"/>
        <v>45838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ТОПЛОФИКАЦИЯ-ПЛЕВЕН АД</v>
      </c>
      <c r="B1188" s="626" t="str">
        <f t="shared" si="67"/>
        <v>114005624</v>
      </c>
      <c r="C1188" s="630">
        <f t="shared" si="68"/>
        <v>45838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ТОПЛОФИКАЦИЯ-ПЛЕВЕН АД</v>
      </c>
      <c r="B1189" s="626" t="str">
        <f t="shared" si="67"/>
        <v>114005624</v>
      </c>
      <c r="C1189" s="630">
        <f t="shared" si="68"/>
        <v>45838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ТОПЛОФИКАЦИЯ-ПЛЕВЕН АД</v>
      </c>
      <c r="B1190" s="626" t="str">
        <f t="shared" si="67"/>
        <v>114005624</v>
      </c>
      <c r="C1190" s="630">
        <f t="shared" si="68"/>
        <v>45838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ТОПЛОФИКАЦИЯ-ПЛЕВЕН АД</v>
      </c>
      <c r="B1191" s="626" t="str">
        <f t="shared" si="67"/>
        <v>114005624</v>
      </c>
      <c r="C1191" s="630">
        <f t="shared" si="68"/>
        <v>45838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ТОПЛОФИКАЦИЯ-ПЛЕВЕН АД</v>
      </c>
      <c r="B1192" s="626" t="str">
        <f t="shared" si="67"/>
        <v>114005624</v>
      </c>
      <c r="C1192" s="630">
        <f t="shared" si="68"/>
        <v>45838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ТОПЛОФИКАЦИЯ-ПЛЕВЕН АД</v>
      </c>
      <c r="B1193" s="626" t="str">
        <f t="shared" si="67"/>
        <v>114005624</v>
      </c>
      <c r="C1193" s="630">
        <f t="shared" si="68"/>
        <v>45838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ТОПЛОФИКАЦИЯ-ПЛЕВЕН АД</v>
      </c>
      <c r="B1194" s="626" t="str">
        <f t="shared" si="67"/>
        <v>114005624</v>
      </c>
      <c r="C1194" s="630">
        <f t="shared" si="68"/>
        <v>45838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ТОПЛОФИКАЦИЯ-ПЛЕВЕН АД</v>
      </c>
      <c r="B1195" s="626" t="str">
        <f t="shared" si="67"/>
        <v>114005624</v>
      </c>
      <c r="C1195" s="630">
        <f t="shared" si="68"/>
        <v>45838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1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ТОПЛОФИКАЦИЯ-ПЛЕВЕН АД</v>
      </c>
      <c r="B1197" s="626" t="str">
        <f t="shared" ref="B1197:B1228" si="70">pdeBulstat</f>
        <v>114005624</v>
      </c>
      <c r="C1197" s="630">
        <f t="shared" ref="C1197:C1228" si="71">endDate</f>
        <v>45838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ТОПЛОФИКАЦИЯ-ПЛЕВЕН АД</v>
      </c>
      <c r="B1198" s="626" t="str">
        <f t="shared" si="70"/>
        <v>114005624</v>
      </c>
      <c r="C1198" s="630">
        <f t="shared" si="71"/>
        <v>45838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ТОПЛОФИКАЦИЯ-ПЛЕВЕН АД</v>
      </c>
      <c r="B1199" s="626" t="str">
        <f t="shared" si="70"/>
        <v>114005624</v>
      </c>
      <c r="C1199" s="630">
        <f t="shared" si="71"/>
        <v>45838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ТОПЛОФИКАЦИЯ-ПЛЕВЕН АД</v>
      </c>
      <c r="B1200" s="626" t="str">
        <f t="shared" si="70"/>
        <v>114005624</v>
      </c>
      <c r="C1200" s="630">
        <f t="shared" si="71"/>
        <v>45838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ТОПЛОФИКАЦИЯ-ПЛЕВЕН АД</v>
      </c>
      <c r="B1201" s="626" t="str">
        <f t="shared" si="70"/>
        <v>114005624</v>
      </c>
      <c r="C1201" s="630">
        <f t="shared" si="71"/>
        <v>45838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858991</v>
      </c>
    </row>
    <row r="1202" spans="1:8">
      <c r="A1202" s="626" t="str">
        <f t="shared" si="69"/>
        <v>ТОПЛОФИКАЦИЯ-ПЛЕВЕН АД</v>
      </c>
      <c r="B1202" s="626" t="str">
        <f t="shared" si="70"/>
        <v>114005624</v>
      </c>
      <c r="C1202" s="630">
        <f t="shared" si="71"/>
        <v>45838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858991</v>
      </c>
    </row>
    <row r="1203" spans="1:8">
      <c r="A1203" s="626" t="str">
        <f t="shared" si="69"/>
        <v>ТОПЛОФИКАЦИЯ-ПЛЕВЕН АД</v>
      </c>
      <c r="B1203" s="626" t="str">
        <f t="shared" si="70"/>
        <v>114005624</v>
      </c>
      <c r="C1203" s="630">
        <f t="shared" si="71"/>
        <v>45838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ТОПЛОФИКАЦИЯ-ПЛЕВЕН АД</v>
      </c>
      <c r="B1204" s="626" t="str">
        <f t="shared" si="70"/>
        <v>114005624</v>
      </c>
      <c r="C1204" s="630">
        <f t="shared" si="71"/>
        <v>45838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ТОПЛОФИКАЦИЯ-ПЛЕВЕН АД</v>
      </c>
      <c r="B1205" s="626" t="str">
        <f t="shared" si="70"/>
        <v>114005624</v>
      </c>
      <c r="C1205" s="630">
        <f t="shared" si="71"/>
        <v>45838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ТОПЛОФИКАЦИЯ-ПЛЕВЕН АД</v>
      </c>
      <c r="B1206" s="626" t="str">
        <f t="shared" si="70"/>
        <v>114005624</v>
      </c>
      <c r="C1206" s="630">
        <f t="shared" si="71"/>
        <v>45838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ТОПЛОФИКАЦИЯ-ПЛЕВЕН АД</v>
      </c>
      <c r="B1207" s="626" t="str">
        <f t="shared" si="70"/>
        <v>114005624</v>
      </c>
      <c r="C1207" s="630">
        <f t="shared" si="71"/>
        <v>45838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ТОПЛОФИКАЦИЯ-ПЛЕВЕН АД</v>
      </c>
      <c r="B1208" s="626" t="str">
        <f t="shared" si="70"/>
        <v>114005624</v>
      </c>
      <c r="C1208" s="630">
        <f t="shared" si="71"/>
        <v>45838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ТОПЛОФИКАЦИЯ-ПЛЕВЕН АД</v>
      </c>
      <c r="B1209" s="626" t="str">
        <f t="shared" si="70"/>
        <v>114005624</v>
      </c>
      <c r="C1209" s="630">
        <f t="shared" si="71"/>
        <v>45838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ТОПЛОФИКАЦИЯ-ПЛЕВЕН АД</v>
      </c>
      <c r="B1210" s="626" t="str">
        <f t="shared" si="70"/>
        <v>114005624</v>
      </c>
      <c r="C1210" s="630">
        <f t="shared" si="71"/>
        <v>45838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ТОПЛОФИКАЦИЯ-ПЛЕВЕН АД</v>
      </c>
      <c r="B1211" s="626" t="str">
        <f t="shared" si="70"/>
        <v>114005624</v>
      </c>
      <c r="C1211" s="630">
        <f t="shared" si="71"/>
        <v>45838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ТОПЛОФИКАЦИЯ-ПЛЕВЕН АД</v>
      </c>
      <c r="B1212" s="626" t="str">
        <f t="shared" si="70"/>
        <v>114005624</v>
      </c>
      <c r="C1212" s="630">
        <f t="shared" si="71"/>
        <v>45838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ТОПЛОФИКАЦИЯ-ПЛЕВЕН АД</v>
      </c>
      <c r="B1213" s="626" t="str">
        <f t="shared" si="70"/>
        <v>114005624</v>
      </c>
      <c r="C1213" s="630">
        <f t="shared" si="71"/>
        <v>45838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ТОПЛОФИКАЦИЯ-ПЛЕВЕН АД</v>
      </c>
      <c r="B1214" s="626" t="str">
        <f t="shared" si="70"/>
        <v>114005624</v>
      </c>
      <c r="C1214" s="630">
        <f t="shared" si="71"/>
        <v>45838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ТОПЛОФИКАЦИЯ-ПЛЕВЕН АД</v>
      </c>
      <c r="B1215" s="626" t="str">
        <f t="shared" si="70"/>
        <v>114005624</v>
      </c>
      <c r="C1215" s="630">
        <f t="shared" si="71"/>
        <v>45838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ТОПЛОФИКАЦИЯ-ПЛЕВЕН АД</v>
      </c>
      <c r="B1216" s="626" t="str">
        <f t="shared" si="70"/>
        <v>114005624</v>
      </c>
      <c r="C1216" s="630">
        <f t="shared" si="71"/>
        <v>45838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ТОПЛОФИКАЦИЯ-ПЛЕВЕН АД</v>
      </c>
      <c r="B1217" s="626" t="str">
        <f t="shared" si="70"/>
        <v>114005624</v>
      </c>
      <c r="C1217" s="630">
        <f t="shared" si="71"/>
        <v>45838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ТОПЛОФИКАЦИЯ-ПЛЕВЕН АД</v>
      </c>
      <c r="B1218" s="626" t="str">
        <f t="shared" si="70"/>
        <v>114005624</v>
      </c>
      <c r="C1218" s="630">
        <f t="shared" si="71"/>
        <v>45838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ТОПЛОФИКАЦИЯ-ПЛЕВЕН АД</v>
      </c>
      <c r="B1219" s="626" t="str">
        <f t="shared" si="70"/>
        <v>114005624</v>
      </c>
      <c r="C1219" s="630">
        <f t="shared" si="71"/>
        <v>45838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ТОПЛОФИКАЦИЯ-ПЛЕВЕН АД</v>
      </c>
      <c r="B1220" s="626" t="str">
        <f t="shared" si="70"/>
        <v>114005624</v>
      </c>
      <c r="C1220" s="630">
        <f t="shared" si="71"/>
        <v>45838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ТОПЛОФИКАЦИЯ-ПЛЕВЕН АД</v>
      </c>
      <c r="B1221" s="626" t="str">
        <f t="shared" si="70"/>
        <v>114005624</v>
      </c>
      <c r="C1221" s="630">
        <f t="shared" si="71"/>
        <v>45838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ТОПЛОФИКАЦИЯ-ПЛЕВЕН АД</v>
      </c>
      <c r="B1222" s="626" t="str">
        <f t="shared" si="70"/>
        <v>114005624</v>
      </c>
      <c r="C1222" s="630">
        <f t="shared" si="71"/>
        <v>45838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ТОПЛОФИКАЦИЯ-ПЛЕВЕН АД</v>
      </c>
      <c r="B1223" s="626" t="str">
        <f t="shared" si="70"/>
        <v>114005624</v>
      </c>
      <c r="C1223" s="630">
        <f t="shared" si="71"/>
        <v>45838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ТОПЛОФИКАЦИЯ-ПЛЕВЕН АД</v>
      </c>
      <c r="B1224" s="626" t="str">
        <f t="shared" si="70"/>
        <v>114005624</v>
      </c>
      <c r="C1224" s="630">
        <f t="shared" si="71"/>
        <v>45838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ТОПЛОФИКАЦИЯ-ПЛЕВЕН АД</v>
      </c>
      <c r="B1225" s="626" t="str">
        <f t="shared" si="70"/>
        <v>114005624</v>
      </c>
      <c r="C1225" s="630">
        <f t="shared" si="71"/>
        <v>45838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ТОПЛОФИКАЦИЯ-ПЛЕВЕН АД</v>
      </c>
      <c r="B1226" s="626" t="str">
        <f t="shared" si="70"/>
        <v>114005624</v>
      </c>
      <c r="C1226" s="630">
        <f t="shared" si="71"/>
        <v>45838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ТОПЛОФИКАЦИЯ-ПЛЕВЕН АД</v>
      </c>
      <c r="B1227" s="626" t="str">
        <f t="shared" si="70"/>
        <v>114005624</v>
      </c>
      <c r="C1227" s="630">
        <f t="shared" si="71"/>
        <v>45838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ТОПЛОФИКАЦИЯ-ПЛЕВЕН АД</v>
      </c>
      <c r="B1228" s="626" t="str">
        <f t="shared" si="70"/>
        <v>114005624</v>
      </c>
      <c r="C1228" s="630">
        <f t="shared" si="71"/>
        <v>45838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ТОПЛОФИКАЦИЯ-ПЛЕВЕН АД</v>
      </c>
      <c r="B1229" s="626" t="str">
        <f t="shared" ref="B1229:B1260" si="73">pdeBulstat</f>
        <v>114005624</v>
      </c>
      <c r="C1229" s="630">
        <f t="shared" ref="C1229:C1260" si="74">endDate</f>
        <v>45838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ТОПЛОФИКАЦИЯ-ПЛЕВЕН АД</v>
      </c>
      <c r="B1230" s="626" t="str">
        <f t="shared" si="73"/>
        <v>114005624</v>
      </c>
      <c r="C1230" s="630">
        <f t="shared" si="74"/>
        <v>45838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ТОПЛОФИКАЦИЯ-ПЛЕВЕН АД</v>
      </c>
      <c r="B1231" s="626" t="str">
        <f t="shared" si="73"/>
        <v>114005624</v>
      </c>
      <c r="C1231" s="630">
        <f t="shared" si="74"/>
        <v>45838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ТОПЛОФИКАЦИЯ-ПЛЕВЕН АД</v>
      </c>
      <c r="B1232" s="626" t="str">
        <f t="shared" si="73"/>
        <v>114005624</v>
      </c>
      <c r="C1232" s="630">
        <f t="shared" si="74"/>
        <v>45838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ТОПЛОФИКАЦИЯ-ПЛЕВЕН АД</v>
      </c>
      <c r="B1233" s="626" t="str">
        <f t="shared" si="73"/>
        <v>114005624</v>
      </c>
      <c r="C1233" s="630">
        <f t="shared" si="74"/>
        <v>45838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ТОПЛОФИКАЦИЯ-ПЛЕВЕН АД</v>
      </c>
      <c r="B1234" s="626" t="str">
        <f t="shared" si="73"/>
        <v>114005624</v>
      </c>
      <c r="C1234" s="630">
        <f t="shared" si="74"/>
        <v>45838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ТОПЛОФИКАЦИЯ-ПЛЕВЕН АД</v>
      </c>
      <c r="B1235" s="626" t="str">
        <f t="shared" si="73"/>
        <v>114005624</v>
      </c>
      <c r="C1235" s="630">
        <f t="shared" si="74"/>
        <v>45838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ТОПЛОФИКАЦИЯ-ПЛЕВЕН АД</v>
      </c>
      <c r="B1236" s="626" t="str">
        <f t="shared" si="73"/>
        <v>114005624</v>
      </c>
      <c r="C1236" s="630">
        <f t="shared" si="74"/>
        <v>45838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ТОПЛОФИКАЦИЯ-ПЛЕВЕН АД</v>
      </c>
      <c r="B1237" s="626" t="str">
        <f t="shared" si="73"/>
        <v>114005624</v>
      </c>
      <c r="C1237" s="630">
        <f t="shared" si="74"/>
        <v>45838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ТОПЛОФИКАЦИЯ-ПЛЕВЕН АД</v>
      </c>
      <c r="B1238" s="626" t="str">
        <f t="shared" si="73"/>
        <v>114005624</v>
      </c>
      <c r="C1238" s="630">
        <f t="shared" si="74"/>
        <v>45838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ТОПЛОФИКАЦИЯ-ПЛЕВЕН АД</v>
      </c>
      <c r="B1239" s="626" t="str">
        <f t="shared" si="73"/>
        <v>114005624</v>
      </c>
      <c r="C1239" s="630">
        <f t="shared" si="74"/>
        <v>45838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ТОПЛОФИКАЦИЯ-ПЛЕВЕН АД</v>
      </c>
      <c r="B1240" s="626" t="str">
        <f t="shared" si="73"/>
        <v>114005624</v>
      </c>
      <c r="C1240" s="630">
        <f t="shared" si="74"/>
        <v>45838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ТОПЛОФИКАЦИЯ-ПЛЕВЕН АД</v>
      </c>
      <c r="B1241" s="626" t="str">
        <f t="shared" si="73"/>
        <v>114005624</v>
      </c>
      <c r="C1241" s="630">
        <f t="shared" si="74"/>
        <v>45838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ТОПЛОФИКАЦИЯ-ПЛЕВЕН АД</v>
      </c>
      <c r="B1242" s="626" t="str">
        <f t="shared" si="73"/>
        <v>114005624</v>
      </c>
      <c r="C1242" s="630">
        <f t="shared" si="74"/>
        <v>45838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ТОПЛОФИКАЦИЯ-ПЛЕВЕН АД</v>
      </c>
      <c r="B1243" s="626" t="str">
        <f t="shared" si="73"/>
        <v>114005624</v>
      </c>
      <c r="C1243" s="630">
        <f t="shared" si="74"/>
        <v>45838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911</v>
      </c>
    </row>
    <row r="1244" spans="1:8">
      <c r="A1244" s="626" t="str">
        <f t="shared" si="72"/>
        <v>ТОПЛОФИКАЦИЯ-ПЛЕВЕН АД</v>
      </c>
      <c r="B1244" s="626" t="str">
        <f t="shared" si="73"/>
        <v>114005624</v>
      </c>
      <c r="C1244" s="630">
        <f t="shared" si="74"/>
        <v>45838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911</v>
      </c>
    </row>
    <row r="1245" spans="1:8">
      <c r="A1245" s="626" t="str">
        <f t="shared" si="72"/>
        <v>ТОПЛОФИКАЦИЯ-ПЛЕВЕН АД</v>
      </c>
      <c r="B1245" s="626" t="str">
        <f t="shared" si="73"/>
        <v>114005624</v>
      </c>
      <c r="C1245" s="630">
        <f t="shared" si="74"/>
        <v>45838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ТОПЛОФИКАЦИЯ-ПЛЕВЕН АД</v>
      </c>
      <c r="B1246" s="626" t="str">
        <f t="shared" si="73"/>
        <v>114005624</v>
      </c>
      <c r="C1246" s="630">
        <f t="shared" si="74"/>
        <v>45838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ТОПЛОФИКАЦИЯ-ПЛЕВЕН АД</v>
      </c>
      <c r="B1247" s="626" t="str">
        <f t="shared" si="73"/>
        <v>114005624</v>
      </c>
      <c r="C1247" s="630">
        <f t="shared" si="74"/>
        <v>45838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ТОПЛОФИКАЦИЯ-ПЛЕВЕН АД</v>
      </c>
      <c r="B1248" s="626" t="str">
        <f t="shared" si="73"/>
        <v>114005624</v>
      </c>
      <c r="C1248" s="630">
        <f t="shared" si="74"/>
        <v>45838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ТОПЛОФИКАЦИЯ-ПЛЕВЕН АД</v>
      </c>
      <c r="B1249" s="626" t="str">
        <f t="shared" si="73"/>
        <v>114005624</v>
      </c>
      <c r="C1249" s="630">
        <f t="shared" si="74"/>
        <v>45838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ТОПЛОФИКАЦИЯ-ПЛЕВЕН АД</v>
      </c>
      <c r="B1250" s="626" t="str">
        <f t="shared" si="73"/>
        <v>114005624</v>
      </c>
      <c r="C1250" s="630">
        <f t="shared" si="74"/>
        <v>45838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ТОПЛОФИКАЦИЯ-ПЛЕВЕН АД</v>
      </c>
      <c r="B1251" s="626" t="str">
        <f t="shared" si="73"/>
        <v>114005624</v>
      </c>
      <c r="C1251" s="630">
        <f t="shared" si="74"/>
        <v>45838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ТОПЛОФИКАЦИЯ-ПЛЕВЕН АД</v>
      </c>
      <c r="B1252" s="626" t="str">
        <f t="shared" si="73"/>
        <v>114005624</v>
      </c>
      <c r="C1252" s="630">
        <f t="shared" si="74"/>
        <v>45838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ТОПЛОФИКАЦИЯ-ПЛЕВЕН АД</v>
      </c>
      <c r="B1253" s="626" t="str">
        <f t="shared" si="73"/>
        <v>114005624</v>
      </c>
      <c r="C1253" s="630">
        <f t="shared" si="74"/>
        <v>45838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ТОПЛОФИКАЦИЯ-ПЛЕВЕН АД</v>
      </c>
      <c r="B1254" s="626" t="str">
        <f t="shared" si="73"/>
        <v>114005624</v>
      </c>
      <c r="C1254" s="630">
        <f t="shared" si="74"/>
        <v>45838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ТОПЛОФИКАЦИЯ-ПЛЕВЕН АД</v>
      </c>
      <c r="B1255" s="626" t="str">
        <f t="shared" si="73"/>
        <v>114005624</v>
      </c>
      <c r="C1255" s="630">
        <f t="shared" si="74"/>
        <v>45838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ТОПЛОФИКАЦИЯ-ПЛЕВЕН АД</v>
      </c>
      <c r="B1256" s="626" t="str">
        <f t="shared" si="73"/>
        <v>114005624</v>
      </c>
      <c r="C1256" s="630">
        <f t="shared" si="74"/>
        <v>45838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ТОПЛОФИКАЦИЯ-ПЛЕВЕН АД</v>
      </c>
      <c r="B1257" s="626" t="str">
        <f t="shared" si="73"/>
        <v>114005624</v>
      </c>
      <c r="C1257" s="630">
        <f t="shared" si="74"/>
        <v>45838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ТОПЛОФИКАЦИЯ-ПЛЕВЕН АД</v>
      </c>
      <c r="B1258" s="626" t="str">
        <f t="shared" si="73"/>
        <v>114005624</v>
      </c>
      <c r="C1258" s="630">
        <f t="shared" si="74"/>
        <v>45838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ТОПЛОФИКАЦИЯ-ПЛЕВЕН АД</v>
      </c>
      <c r="B1259" s="626" t="str">
        <f t="shared" si="73"/>
        <v>114005624</v>
      </c>
      <c r="C1259" s="630">
        <f t="shared" si="74"/>
        <v>45838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ТОПЛОФИКАЦИЯ-ПЛЕВЕН АД</v>
      </c>
      <c r="B1260" s="626" t="str">
        <f t="shared" si="73"/>
        <v>114005624</v>
      </c>
      <c r="C1260" s="630">
        <f t="shared" si="74"/>
        <v>45838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ТОПЛОФИКАЦИЯ-ПЛЕВЕН АД</v>
      </c>
      <c r="B1261" s="626" t="str">
        <f t="shared" ref="B1261:B1294" si="76">pdeBulstat</f>
        <v>114005624</v>
      </c>
      <c r="C1261" s="630">
        <f t="shared" ref="C1261:C1294" si="77">endDate</f>
        <v>45838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ТОПЛОФИКАЦИЯ-ПЛЕВЕН АД</v>
      </c>
      <c r="B1262" s="626" t="str">
        <f t="shared" si="76"/>
        <v>114005624</v>
      </c>
      <c r="C1262" s="630">
        <f t="shared" si="77"/>
        <v>45838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ТОПЛОФИКАЦИЯ-ПЛЕВЕН АД</v>
      </c>
      <c r="B1263" s="626" t="str">
        <f t="shared" si="76"/>
        <v>114005624</v>
      </c>
      <c r="C1263" s="630">
        <f t="shared" si="77"/>
        <v>45838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ТОПЛОФИКАЦИЯ-ПЛЕВЕН АД</v>
      </c>
      <c r="B1264" s="626" t="str">
        <f t="shared" si="76"/>
        <v>114005624</v>
      </c>
      <c r="C1264" s="630">
        <f t="shared" si="77"/>
        <v>45838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ТОПЛОФИКАЦИЯ-ПЛЕВЕН АД</v>
      </c>
      <c r="B1265" s="626" t="str">
        <f t="shared" si="76"/>
        <v>114005624</v>
      </c>
      <c r="C1265" s="630">
        <f t="shared" si="77"/>
        <v>45838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ТОПЛОФИКАЦИЯ-ПЛЕВЕН АД</v>
      </c>
      <c r="B1266" s="626" t="str">
        <f t="shared" si="76"/>
        <v>114005624</v>
      </c>
      <c r="C1266" s="630">
        <f t="shared" si="77"/>
        <v>45838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ТОПЛОФИКАЦИЯ-ПЛЕВЕН АД</v>
      </c>
      <c r="B1267" s="626" t="str">
        <f t="shared" si="76"/>
        <v>114005624</v>
      </c>
      <c r="C1267" s="630">
        <f t="shared" si="77"/>
        <v>45838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ТОПЛОФИКАЦИЯ-ПЛЕВЕН АД</v>
      </c>
      <c r="B1268" s="626" t="str">
        <f t="shared" si="76"/>
        <v>114005624</v>
      </c>
      <c r="C1268" s="630">
        <f t="shared" si="77"/>
        <v>45838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ТОПЛОФИКАЦИЯ-ПЛЕВЕН АД</v>
      </c>
      <c r="B1269" s="626" t="str">
        <f t="shared" si="76"/>
        <v>114005624</v>
      </c>
      <c r="C1269" s="630">
        <f t="shared" si="77"/>
        <v>45838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ТОПЛОФИКАЦИЯ-ПЛЕВЕН АД</v>
      </c>
      <c r="B1270" s="626" t="str">
        <f t="shared" si="76"/>
        <v>114005624</v>
      </c>
      <c r="C1270" s="630">
        <f t="shared" si="77"/>
        <v>45838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ТОПЛОФИКАЦИЯ-ПЛЕВЕН АД</v>
      </c>
      <c r="B1271" s="626" t="str">
        <f t="shared" si="76"/>
        <v>114005624</v>
      </c>
      <c r="C1271" s="630">
        <f t="shared" si="77"/>
        <v>45838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ТОПЛОФИКАЦИЯ-ПЛЕВЕН АД</v>
      </c>
      <c r="B1272" s="626" t="str">
        <f t="shared" si="76"/>
        <v>114005624</v>
      </c>
      <c r="C1272" s="630">
        <f t="shared" si="77"/>
        <v>45838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ТОПЛОФИКАЦИЯ-ПЛЕВЕН АД</v>
      </c>
      <c r="B1273" s="626" t="str">
        <f t="shared" si="76"/>
        <v>114005624</v>
      </c>
      <c r="C1273" s="630">
        <f t="shared" si="77"/>
        <v>45838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ТОПЛОФИКАЦИЯ-ПЛЕВЕН АД</v>
      </c>
      <c r="B1274" s="626" t="str">
        <f t="shared" si="76"/>
        <v>114005624</v>
      </c>
      <c r="C1274" s="630">
        <f t="shared" si="77"/>
        <v>45838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ТОПЛОФИКАЦИЯ-ПЛЕВЕН АД</v>
      </c>
      <c r="B1275" s="626" t="str">
        <f t="shared" si="76"/>
        <v>114005624</v>
      </c>
      <c r="C1275" s="630">
        <f t="shared" si="77"/>
        <v>45838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ТОПЛОФИКАЦИЯ-ПЛЕВЕН АД</v>
      </c>
      <c r="B1276" s="626" t="str">
        <f t="shared" si="76"/>
        <v>114005624</v>
      </c>
      <c r="C1276" s="630">
        <f t="shared" si="77"/>
        <v>45838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ТОПЛОФИКАЦИЯ-ПЛЕВЕН АД</v>
      </c>
      <c r="B1277" s="626" t="str">
        <f t="shared" si="76"/>
        <v>114005624</v>
      </c>
      <c r="C1277" s="630">
        <f t="shared" si="77"/>
        <v>45838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ТОПЛОФИКАЦИЯ-ПЛЕВЕН АД</v>
      </c>
      <c r="B1278" s="626" t="str">
        <f t="shared" si="76"/>
        <v>114005624</v>
      </c>
      <c r="C1278" s="630">
        <f t="shared" si="77"/>
        <v>45838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ТОПЛОФИКАЦИЯ-ПЛЕВЕН АД</v>
      </c>
      <c r="B1279" s="626" t="str">
        <f t="shared" si="76"/>
        <v>114005624</v>
      </c>
      <c r="C1279" s="630">
        <f t="shared" si="77"/>
        <v>45838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ТОПЛОФИКАЦИЯ-ПЛЕВЕН АД</v>
      </c>
      <c r="B1280" s="626" t="str">
        <f t="shared" si="76"/>
        <v>114005624</v>
      </c>
      <c r="C1280" s="630">
        <f t="shared" si="77"/>
        <v>45838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ТОПЛОФИКАЦИЯ-ПЛЕВЕН АД</v>
      </c>
      <c r="B1281" s="626" t="str">
        <f t="shared" si="76"/>
        <v>114005624</v>
      </c>
      <c r="C1281" s="630">
        <f t="shared" si="77"/>
        <v>45838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ТОПЛОФИКАЦИЯ-ПЛЕВЕН АД</v>
      </c>
      <c r="B1282" s="626" t="str">
        <f t="shared" si="76"/>
        <v>114005624</v>
      </c>
      <c r="C1282" s="630">
        <f t="shared" si="77"/>
        <v>45838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ТОПЛОФИКАЦИЯ-ПЛЕВЕН АД</v>
      </c>
      <c r="B1283" s="626" t="str">
        <f t="shared" si="76"/>
        <v>114005624</v>
      </c>
      <c r="C1283" s="630">
        <f t="shared" si="77"/>
        <v>45838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ТОПЛОФИКАЦИЯ-ПЛЕВЕН АД</v>
      </c>
      <c r="B1284" s="626" t="str">
        <f t="shared" si="76"/>
        <v>114005624</v>
      </c>
      <c r="C1284" s="630">
        <f t="shared" si="77"/>
        <v>45838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ТОПЛОФИКАЦИЯ-ПЛЕВЕН АД</v>
      </c>
      <c r="B1285" s="626" t="str">
        <f t="shared" si="76"/>
        <v>114005624</v>
      </c>
      <c r="C1285" s="630">
        <f t="shared" si="77"/>
        <v>45838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911</v>
      </c>
    </row>
    <row r="1286" spans="1:8">
      <c r="A1286" s="626" t="str">
        <f t="shared" si="75"/>
        <v>ТОПЛОФИКАЦИЯ-ПЛЕВЕН АД</v>
      </c>
      <c r="B1286" s="626" t="str">
        <f t="shared" si="76"/>
        <v>114005624</v>
      </c>
      <c r="C1286" s="630">
        <f t="shared" si="77"/>
        <v>45838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911</v>
      </c>
    </row>
    <row r="1287" spans="1:8">
      <c r="A1287" s="626" t="str">
        <f t="shared" si="75"/>
        <v>ТОПЛОФИКАЦИЯ-ПЛЕВЕН АД</v>
      </c>
      <c r="B1287" s="626" t="str">
        <f t="shared" si="76"/>
        <v>114005624</v>
      </c>
      <c r="C1287" s="630">
        <f t="shared" si="77"/>
        <v>45838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ТОПЛОФИКАЦИЯ-ПЛЕВЕН АД</v>
      </c>
      <c r="B1288" s="626" t="str">
        <f t="shared" si="76"/>
        <v>114005624</v>
      </c>
      <c r="C1288" s="630">
        <f t="shared" si="77"/>
        <v>45838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ТОПЛОФИКАЦИЯ-ПЛЕВЕН АД</v>
      </c>
      <c r="B1289" s="626" t="str">
        <f t="shared" si="76"/>
        <v>114005624</v>
      </c>
      <c r="C1289" s="630">
        <f t="shared" si="77"/>
        <v>45838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ТОПЛОФИКАЦИЯ-ПЛЕВЕН АД</v>
      </c>
      <c r="B1290" s="626" t="str">
        <f t="shared" si="76"/>
        <v>114005624</v>
      </c>
      <c r="C1290" s="630">
        <f t="shared" si="77"/>
        <v>45838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ТОПЛОФИКАЦИЯ-ПЛЕВЕН АД</v>
      </c>
      <c r="B1291" s="626" t="str">
        <f t="shared" si="76"/>
        <v>114005624</v>
      </c>
      <c r="C1291" s="630">
        <f t="shared" si="77"/>
        <v>45838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ТОПЛОФИКАЦИЯ-ПЛЕВЕН АД</v>
      </c>
      <c r="B1292" s="626" t="str">
        <f t="shared" si="76"/>
        <v>114005624</v>
      </c>
      <c r="C1292" s="630">
        <f t="shared" si="77"/>
        <v>45838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ТОПЛОФИКАЦИЯ-ПЛЕВЕН АД</v>
      </c>
      <c r="B1293" s="626" t="str">
        <f t="shared" si="76"/>
        <v>114005624</v>
      </c>
      <c r="C1293" s="630">
        <f t="shared" si="77"/>
        <v>45838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ТОПЛОФИКАЦИЯ-ПЛЕВЕН АД</v>
      </c>
      <c r="B1294" s="626" t="str">
        <f t="shared" si="76"/>
        <v>114005624</v>
      </c>
      <c r="C1294" s="630">
        <f t="shared" si="77"/>
        <v>45838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1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ТОПЛОФИКАЦИЯ-ПЛЕВЕН АД</v>
      </c>
      <c r="B1296" s="626" t="str">
        <f t="shared" ref="B1296:B1335" si="79">pdeBulstat</f>
        <v>114005624</v>
      </c>
      <c r="C1296" s="630">
        <f t="shared" ref="C1296:C1335" si="80">endDate</f>
        <v>45838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80743</v>
      </c>
    </row>
    <row r="1297" spans="1:8">
      <c r="A1297" s="626" t="str">
        <f t="shared" si="78"/>
        <v>ТОПЛОФИКАЦИЯ-ПЛЕВЕН АД</v>
      </c>
      <c r="B1297" s="626" t="str">
        <f t="shared" si="79"/>
        <v>114005624</v>
      </c>
      <c r="C1297" s="630">
        <f t="shared" si="80"/>
        <v>45838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ТОПЛОФИКАЦИЯ-ПЛЕВЕН АД</v>
      </c>
      <c r="B1298" s="626" t="str">
        <f t="shared" si="79"/>
        <v>114005624</v>
      </c>
      <c r="C1298" s="630">
        <f t="shared" si="80"/>
        <v>45838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ТОПЛОФИКАЦИЯ-ПЛЕВЕН АД</v>
      </c>
      <c r="B1299" s="626" t="str">
        <f t="shared" si="79"/>
        <v>114005624</v>
      </c>
      <c r="C1299" s="630">
        <f t="shared" si="80"/>
        <v>45838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ТОПЛОФИКАЦИЯ-ПЛЕВЕН АД</v>
      </c>
      <c r="B1300" s="626" t="str">
        <f t="shared" si="79"/>
        <v>114005624</v>
      </c>
      <c r="C1300" s="630">
        <f t="shared" si="80"/>
        <v>45838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80743</v>
      </c>
    </row>
    <row r="1301" spans="1:8">
      <c r="A1301" s="626" t="str">
        <f t="shared" si="78"/>
        <v>ТОПЛОФИКАЦИЯ-ПЛЕВЕН АД</v>
      </c>
      <c r="B1301" s="626" t="str">
        <f t="shared" si="79"/>
        <v>114005624</v>
      </c>
      <c r="C1301" s="630">
        <f t="shared" si="80"/>
        <v>45838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ТОПЛОФИКАЦИЯ-ПЛЕВЕН АД</v>
      </c>
      <c r="B1302" s="626" t="str">
        <f t="shared" si="79"/>
        <v>114005624</v>
      </c>
      <c r="C1302" s="630">
        <f t="shared" si="80"/>
        <v>45838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ТОПЛОФИКАЦИЯ-ПЛЕВЕН АД</v>
      </c>
      <c r="B1303" s="626" t="str">
        <f t="shared" si="79"/>
        <v>114005624</v>
      </c>
      <c r="C1303" s="630">
        <f t="shared" si="80"/>
        <v>45838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ТОПЛОФИКАЦИЯ-ПЛЕВЕН АД</v>
      </c>
      <c r="B1304" s="626" t="str">
        <f t="shared" si="79"/>
        <v>114005624</v>
      </c>
      <c r="C1304" s="630">
        <f t="shared" si="80"/>
        <v>45838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ТОПЛОФИКАЦИЯ-ПЛЕВЕН АД</v>
      </c>
      <c r="B1305" s="626" t="str">
        <f t="shared" si="79"/>
        <v>114005624</v>
      </c>
      <c r="C1305" s="630">
        <f t="shared" si="80"/>
        <v>45838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ТОПЛОФИКАЦИЯ-ПЛЕВЕН АД</v>
      </c>
      <c r="B1306" s="626" t="str">
        <f t="shared" si="79"/>
        <v>114005624</v>
      </c>
      <c r="C1306" s="630">
        <f t="shared" si="80"/>
        <v>45838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ТОПЛОФИКАЦИЯ-ПЛЕВЕН АД</v>
      </c>
      <c r="B1307" s="626" t="str">
        <f t="shared" si="79"/>
        <v>114005624</v>
      </c>
      <c r="C1307" s="630">
        <f t="shared" si="80"/>
        <v>45838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ТОПЛОФИКАЦИЯ-ПЛЕВЕН АД</v>
      </c>
      <c r="B1308" s="626" t="str">
        <f t="shared" si="79"/>
        <v>114005624</v>
      </c>
      <c r="C1308" s="630">
        <f t="shared" si="80"/>
        <v>45838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ТОПЛОФИКАЦИЯ-ПЛЕВЕН АД</v>
      </c>
      <c r="B1309" s="626" t="str">
        <f t="shared" si="79"/>
        <v>114005624</v>
      </c>
      <c r="C1309" s="630">
        <f t="shared" si="80"/>
        <v>45838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ТОПЛОФИКАЦИЯ-ПЛЕВЕН АД</v>
      </c>
      <c r="B1310" s="626" t="str">
        <f t="shared" si="79"/>
        <v>114005624</v>
      </c>
      <c r="C1310" s="630">
        <f t="shared" si="80"/>
        <v>45838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ТОПЛОФИКАЦИЯ-ПЛЕВЕН АД</v>
      </c>
      <c r="B1311" s="626" t="str">
        <f t="shared" si="79"/>
        <v>114005624</v>
      </c>
      <c r="C1311" s="630">
        <f t="shared" si="80"/>
        <v>45838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ТОПЛОФИКАЦИЯ-ПЛЕВЕН АД</v>
      </c>
      <c r="B1312" s="626" t="str">
        <f t="shared" si="79"/>
        <v>114005624</v>
      </c>
      <c r="C1312" s="630">
        <f t="shared" si="80"/>
        <v>45838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ТОПЛОФИКАЦИЯ-ПЛЕВЕН АД</v>
      </c>
      <c r="B1313" s="626" t="str">
        <f t="shared" si="79"/>
        <v>114005624</v>
      </c>
      <c r="C1313" s="630">
        <f t="shared" si="80"/>
        <v>45838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ТОПЛОФИКАЦИЯ-ПЛЕВЕН АД</v>
      </c>
      <c r="B1314" s="626" t="str">
        <f t="shared" si="79"/>
        <v>114005624</v>
      </c>
      <c r="C1314" s="630">
        <f t="shared" si="80"/>
        <v>45838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ТОПЛОФИКАЦИЯ-ПЛЕВЕН АД</v>
      </c>
      <c r="B1315" s="626" t="str">
        <f t="shared" si="79"/>
        <v>114005624</v>
      </c>
      <c r="C1315" s="630">
        <f t="shared" si="80"/>
        <v>45838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ТОПЛОФИКАЦИЯ-ПЛЕВЕН АД</v>
      </c>
      <c r="B1316" s="626" t="str">
        <f t="shared" si="79"/>
        <v>114005624</v>
      </c>
      <c r="C1316" s="630">
        <f t="shared" si="80"/>
        <v>45838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ТОПЛОФИКАЦИЯ-ПЛЕВЕН АД</v>
      </c>
      <c r="B1317" s="626" t="str">
        <f t="shared" si="79"/>
        <v>114005624</v>
      </c>
      <c r="C1317" s="630">
        <f t="shared" si="80"/>
        <v>45838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ТОПЛОФИКАЦИЯ-ПЛЕВЕН АД</v>
      </c>
      <c r="B1318" s="626" t="str">
        <f t="shared" si="79"/>
        <v>114005624</v>
      </c>
      <c r="C1318" s="630">
        <f t="shared" si="80"/>
        <v>45838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ТОПЛОФИКАЦИЯ-ПЛЕВЕН АД</v>
      </c>
      <c r="B1319" s="626" t="str">
        <f t="shared" si="79"/>
        <v>114005624</v>
      </c>
      <c r="C1319" s="630">
        <f t="shared" si="80"/>
        <v>45838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ТОПЛОФИКАЦИЯ-ПЛЕВЕН АД</v>
      </c>
      <c r="B1320" s="626" t="str">
        <f t="shared" si="79"/>
        <v>114005624</v>
      </c>
      <c r="C1320" s="630">
        <f t="shared" si="80"/>
        <v>45838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ТОПЛОФИКАЦИЯ-ПЛЕВЕН АД</v>
      </c>
      <c r="B1321" s="626" t="str">
        <f t="shared" si="79"/>
        <v>114005624</v>
      </c>
      <c r="C1321" s="630">
        <f t="shared" si="80"/>
        <v>45838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ТОПЛОФИКАЦИЯ-ПЛЕВЕН АД</v>
      </c>
      <c r="B1322" s="626" t="str">
        <f t="shared" si="79"/>
        <v>114005624</v>
      </c>
      <c r="C1322" s="630">
        <f t="shared" si="80"/>
        <v>45838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ТОПЛОФИКАЦИЯ-ПЛЕВЕН АД</v>
      </c>
      <c r="B1323" s="626" t="str">
        <f t="shared" si="79"/>
        <v>114005624</v>
      </c>
      <c r="C1323" s="630">
        <f t="shared" si="80"/>
        <v>45838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ТОПЛОФИКАЦИЯ-ПЛЕВЕН АД</v>
      </c>
      <c r="B1324" s="626" t="str">
        <f t="shared" si="79"/>
        <v>114005624</v>
      </c>
      <c r="C1324" s="630">
        <f t="shared" si="80"/>
        <v>45838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ТОПЛОФИКАЦИЯ-ПЛЕВЕН АД</v>
      </c>
      <c r="B1325" s="626" t="str">
        <f t="shared" si="79"/>
        <v>114005624</v>
      </c>
      <c r="C1325" s="630">
        <f t="shared" si="80"/>
        <v>45838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ТОПЛОФИКАЦИЯ-ПЛЕВЕН АД</v>
      </c>
      <c r="B1326" s="626" t="str">
        <f t="shared" si="79"/>
        <v>114005624</v>
      </c>
      <c r="C1326" s="630">
        <f t="shared" si="80"/>
        <v>45838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80743</v>
      </c>
    </row>
    <row r="1327" spans="1:8">
      <c r="A1327" s="626" t="str">
        <f t="shared" si="78"/>
        <v>ТОПЛОФИКАЦИЯ-ПЛЕВЕН АД</v>
      </c>
      <c r="B1327" s="626" t="str">
        <f t="shared" si="79"/>
        <v>114005624</v>
      </c>
      <c r="C1327" s="630">
        <f t="shared" si="80"/>
        <v>45838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ТОПЛОФИКАЦИЯ-ПЛЕВЕН АД</v>
      </c>
      <c r="B1328" s="626" t="str">
        <f t="shared" si="79"/>
        <v>114005624</v>
      </c>
      <c r="C1328" s="630">
        <f t="shared" si="80"/>
        <v>45838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ТОПЛОФИКАЦИЯ-ПЛЕВЕН АД</v>
      </c>
      <c r="B1329" s="626" t="str">
        <f t="shared" si="79"/>
        <v>114005624</v>
      </c>
      <c r="C1329" s="630">
        <f t="shared" si="80"/>
        <v>45838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ТОПЛОФИКАЦИЯ-ПЛЕВЕН АД</v>
      </c>
      <c r="B1330" s="626" t="str">
        <f t="shared" si="79"/>
        <v>114005624</v>
      </c>
      <c r="C1330" s="630">
        <f t="shared" si="80"/>
        <v>45838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80743</v>
      </c>
    </row>
    <row r="1331" spans="1:8">
      <c r="A1331" s="626" t="str">
        <f t="shared" si="78"/>
        <v>ТОПЛОФИКАЦИЯ-ПЛЕВЕН АД</v>
      </c>
      <c r="B1331" s="626" t="str">
        <f t="shared" si="79"/>
        <v>114005624</v>
      </c>
      <c r="C1331" s="630">
        <f t="shared" si="80"/>
        <v>45838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ТОПЛОФИКАЦИЯ-ПЛЕВЕН АД</v>
      </c>
      <c r="B1332" s="626" t="str">
        <f t="shared" si="79"/>
        <v>114005624</v>
      </c>
      <c r="C1332" s="630">
        <f t="shared" si="80"/>
        <v>45838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ТОПЛОФИКАЦИЯ-ПЛЕВЕН АД</v>
      </c>
      <c r="B1333" s="626" t="str">
        <f t="shared" si="79"/>
        <v>114005624</v>
      </c>
      <c r="C1333" s="630">
        <f t="shared" si="80"/>
        <v>45838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ТОПЛОФИКАЦИЯ-ПЛЕВЕН АД</v>
      </c>
      <c r="B1334" s="626" t="str">
        <f t="shared" si="79"/>
        <v>114005624</v>
      </c>
      <c r="C1334" s="630">
        <f t="shared" si="80"/>
        <v>45838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ТОПЛОФИКАЦИЯ-ПЛЕВЕН АД</v>
      </c>
      <c r="B1335" s="626" t="str">
        <f t="shared" si="79"/>
        <v>114005624</v>
      </c>
      <c r="C1335" s="630">
        <f t="shared" si="80"/>
        <v>45838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2" zoomScale="75" zoomScaleNormal="85" zoomScaleSheetLayoutView="75" workbookViewId="0">
      <selection activeCell="G49" activeCellId="1" sqref="G52 G4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ТОПЛОФИКАЦИЯ-ПЛЕВЕН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114005624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>
        <v>2075</v>
      </c>
      <c r="D12" s="160">
        <v>2075</v>
      </c>
      <c r="E12" s="74" t="s">
        <v>42</v>
      </c>
      <c r="F12" s="78" t="s">
        <v>43</v>
      </c>
      <c r="G12" s="160">
        <v>20512</v>
      </c>
      <c r="H12" s="160">
        <v>20512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>
        <v>4413</v>
      </c>
      <c r="D13" s="160">
        <v>4480</v>
      </c>
      <c r="E13" s="74" t="s">
        <v>46</v>
      </c>
      <c r="F13" s="78" t="s">
        <v>47</v>
      </c>
      <c r="G13" s="160">
        <v>20512</v>
      </c>
      <c r="H13" s="160">
        <v>20512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v>39976</v>
      </c>
      <c r="D14" s="160">
        <v>40258</v>
      </c>
      <c r="E14" s="74" t="s">
        <v>50</v>
      </c>
      <c r="F14" s="78" t="s">
        <v>51</v>
      </c>
      <c r="G14" s="160"/>
      <c r="H14" s="16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>
        <v>237</v>
      </c>
      <c r="D16" s="160">
        <v>142</v>
      </c>
      <c r="E16" s="163" t="s">
        <v>58</v>
      </c>
      <c r="F16" s="78" t="s">
        <v>59</v>
      </c>
      <c r="G16" s="160"/>
      <c r="H16" s="16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v>34</v>
      </c>
      <c r="D17" s="160">
        <v>33</v>
      </c>
      <c r="E17" s="163" t="s">
        <v>62</v>
      </c>
      <c r="F17" s="78" t="s">
        <v>63</v>
      </c>
      <c r="G17" s="160"/>
      <c r="H17" s="16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>
        <v>322</v>
      </c>
      <c r="D18" s="160">
        <v>1620</v>
      </c>
      <c r="E18" s="427" t="s">
        <v>66</v>
      </c>
      <c r="F18" s="426" t="s">
        <v>67</v>
      </c>
      <c r="G18" s="543">
        <f>G12+G15+G16+G17</f>
        <v>20512</v>
      </c>
      <c r="H18" s="544">
        <f>H12+H15+H16+H17</f>
        <v>20512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5"/>
      <c r="H19" s="546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8" t="s">
        <v>71</v>
      </c>
      <c r="B20" s="80" t="s">
        <v>72</v>
      </c>
      <c r="C20" s="531">
        <f>SUM(C12:C19)</f>
        <v>47057</v>
      </c>
      <c r="D20" s="532">
        <f>SUM(D12:D19)</f>
        <v>48608</v>
      </c>
      <c r="E20" s="74" t="s">
        <v>73</v>
      </c>
      <c r="F20" s="78" t="s">
        <v>74</v>
      </c>
      <c r="G20" s="160">
        <v>268</v>
      </c>
      <c r="H20" s="160">
        <v>268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2"/>
      <c r="D21" s="423"/>
      <c r="E21" s="74" t="s">
        <v>77</v>
      </c>
      <c r="F21" s="78" t="s">
        <v>78</v>
      </c>
      <c r="G21" s="160">
        <v>60302</v>
      </c>
      <c r="H21" s="160">
        <v>60303</v>
      </c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11196</v>
      </c>
      <c r="H22" s="530">
        <f>SUM(H23:H25)</f>
        <v>11196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2051</v>
      </c>
      <c r="H23" s="160">
        <v>2051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>
        <v>50</v>
      </c>
      <c r="D24" s="160">
        <v>60</v>
      </c>
      <c r="E24" s="165" t="s">
        <v>88</v>
      </c>
      <c r="F24" s="78" t="s">
        <v>89</v>
      </c>
      <c r="G24" s="160"/>
      <c r="H24" s="16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9145</v>
      </c>
      <c r="H25" s="160">
        <v>9145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60"/>
      <c r="E26" s="430" t="s">
        <v>96</v>
      </c>
      <c r="F26" s="79" t="s">
        <v>97</v>
      </c>
      <c r="G26" s="531">
        <f>G20+G21+G22</f>
        <v>71766</v>
      </c>
      <c r="H26" s="532">
        <f>H20+H21+H22</f>
        <v>71767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45"/>
      <c r="H27" s="546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8" t="s">
        <v>101</v>
      </c>
      <c r="B28" s="80" t="s">
        <v>102</v>
      </c>
      <c r="C28" s="531">
        <f>SUM(C24:C27)</f>
        <v>50</v>
      </c>
      <c r="D28" s="532">
        <f>SUM(D24:D27)</f>
        <v>60</v>
      </c>
      <c r="E28" s="165" t="s">
        <v>103</v>
      </c>
      <c r="F28" s="78" t="s">
        <v>104</v>
      </c>
      <c r="G28" s="529">
        <f>SUM(G29:G31)</f>
        <v>-32827</v>
      </c>
      <c r="H28" s="530">
        <f>SUM(H29:H31)</f>
        <v>-40695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6740</v>
      </c>
      <c r="H29" s="160">
        <v>6740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-39567</v>
      </c>
      <c r="H30" s="160">
        <v>-47435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7868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>
        <v>-25080</v>
      </c>
      <c r="H33" s="16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-57907</v>
      </c>
      <c r="H34" s="532">
        <f>H28+H32+H33</f>
        <v>-32827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29">
        <f>SUM(C36:C39)</f>
        <v>80743</v>
      </c>
      <c r="D35" s="530">
        <f>SUM(D36:D39)</f>
        <v>80743</v>
      </c>
      <c r="E35" s="74"/>
      <c r="F35" s="82"/>
      <c r="G35" s="547"/>
      <c r="H35" s="548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80743</v>
      </c>
      <c r="D36" s="159">
        <v>80743</v>
      </c>
      <c r="E36" s="166"/>
      <c r="F36" s="84"/>
      <c r="G36" s="547"/>
      <c r="H36" s="548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34371</v>
      </c>
      <c r="H37" s="534">
        <f>H26+H18+H34</f>
        <v>59452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14184</v>
      </c>
      <c r="H44" s="160">
        <v>13749</v>
      </c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>
        <v>911</v>
      </c>
      <c r="D45" s="159">
        <v>911</v>
      </c>
      <c r="E45" s="169" t="s">
        <v>155</v>
      </c>
      <c r="F45" s="78" t="s">
        <v>156</v>
      </c>
      <c r="G45" s="160">
        <v>5570</v>
      </c>
      <c r="H45" s="160">
        <v>6979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19" t="s">
        <v>157</v>
      </c>
      <c r="B46" s="80" t="s">
        <v>158</v>
      </c>
      <c r="C46" s="531">
        <f>C35+C40+C45</f>
        <v>81654</v>
      </c>
      <c r="D46" s="532">
        <f>D35+D40+D45</f>
        <v>81654</v>
      </c>
      <c r="E46" s="164" t="s">
        <v>159</v>
      </c>
      <c r="F46" s="78" t="s">
        <v>160</v>
      </c>
      <c r="G46" s="160"/>
      <c r="H46" s="16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>
        <v>54759</v>
      </c>
      <c r="H47" s="160">
        <v>54755</v>
      </c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3500</v>
      </c>
      <c r="H48" s="160">
        <v>3500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>
        <v>47</v>
      </c>
      <c r="H49" s="160">
        <v>47</v>
      </c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9">
        <f>SUM(G44:G49)</f>
        <v>78060</v>
      </c>
      <c r="H50" s="530">
        <f>SUM(H44:H49)</f>
        <v>79030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>
        <v>32722</v>
      </c>
      <c r="D51" s="160">
        <v>32722</v>
      </c>
      <c r="E51" s="74"/>
      <c r="F51" s="78"/>
      <c r="G51" s="529"/>
      <c r="H51" s="53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8" t="s">
        <v>176</v>
      </c>
      <c r="B52" s="80" t="s">
        <v>177</v>
      </c>
      <c r="C52" s="531">
        <f>SUM(C48:C51)</f>
        <v>32722</v>
      </c>
      <c r="D52" s="532">
        <f>SUM(D48:D51)</f>
        <v>32722</v>
      </c>
      <c r="E52" s="164" t="s">
        <v>178</v>
      </c>
      <c r="F52" s="79" t="s">
        <v>179</v>
      </c>
      <c r="G52" s="160">
        <v>625</v>
      </c>
      <c r="H52" s="160">
        <v>625</v>
      </c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6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4"/>
      <c r="D54" s="424"/>
      <c r="E54" s="74" t="s">
        <v>185</v>
      </c>
      <c r="F54" s="79" t="s">
        <v>186</v>
      </c>
      <c r="G54" s="160"/>
      <c r="H54" s="16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4">
        <v>3344</v>
      </c>
      <c r="D55" s="424">
        <v>3344</v>
      </c>
      <c r="E55" s="74" t="s">
        <v>189</v>
      </c>
      <c r="F55" s="79" t="s">
        <v>190</v>
      </c>
      <c r="G55" s="160"/>
      <c r="H55" s="160"/>
    </row>
    <row r="56" spans="1:28" ht="16.5" thickBot="1">
      <c r="A56" s="421" t="s">
        <v>191</v>
      </c>
      <c r="B56" s="171" t="s">
        <v>192</v>
      </c>
      <c r="C56" s="535">
        <f>C20+C21+C22+C28+C33+C46+C52+C54+C55</f>
        <v>164827</v>
      </c>
      <c r="D56" s="536">
        <f>D20+D21+D22+D28+D33+D46+D52+D54+D55</f>
        <v>166388</v>
      </c>
      <c r="E56" s="83" t="s">
        <v>193</v>
      </c>
      <c r="F56" s="82" t="s">
        <v>194</v>
      </c>
      <c r="G56" s="533">
        <f>G50+G52+G53+G54+G55</f>
        <v>78685</v>
      </c>
      <c r="H56" s="534">
        <f>H50+H52+H53+H54+H55</f>
        <v>79655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>
        <v>4445</v>
      </c>
      <c r="D59" s="160">
        <v>4448</v>
      </c>
      <c r="E59" s="164" t="s">
        <v>200</v>
      </c>
      <c r="F59" s="432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3</v>
      </c>
      <c r="D61" s="160">
        <v>2</v>
      </c>
      <c r="E61" s="163" t="s">
        <v>208</v>
      </c>
      <c r="F61" s="78" t="s">
        <v>209</v>
      </c>
      <c r="G61" s="529">
        <f>SUM(G62:G68)</f>
        <v>115188</v>
      </c>
      <c r="H61" s="530">
        <f>SUM(H62:H68)</f>
        <v>102765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>
        <v>41987</v>
      </c>
      <c r="H63" s="160">
        <v>27576</v>
      </c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72297</v>
      </c>
      <c r="H64" s="160">
        <v>74100</v>
      </c>
      <c r="M64" s="81"/>
    </row>
    <row r="65" spans="1:13">
      <c r="A65" s="428" t="s">
        <v>71</v>
      </c>
      <c r="B65" s="80" t="s">
        <v>222</v>
      </c>
      <c r="C65" s="531">
        <f>SUM(C59:C64)</f>
        <v>4448</v>
      </c>
      <c r="D65" s="532">
        <f>SUM(D59:D64)</f>
        <v>4450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583</v>
      </c>
      <c r="H66" s="160">
        <v>585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172</v>
      </c>
      <c r="H67" s="160">
        <v>300</v>
      </c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149</v>
      </c>
      <c r="H68" s="160">
        <v>204</v>
      </c>
    </row>
    <row r="69" spans="1:13">
      <c r="A69" s="74" t="s">
        <v>234</v>
      </c>
      <c r="B69" s="76" t="s">
        <v>235</v>
      </c>
      <c r="C69" s="160">
        <v>57102</v>
      </c>
      <c r="D69" s="160">
        <v>62103</v>
      </c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/>
      <c r="D70" s="160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60"/>
      <c r="E71" s="420" t="s">
        <v>66</v>
      </c>
      <c r="F71" s="79" t="s">
        <v>243</v>
      </c>
      <c r="G71" s="531">
        <f>G59+G60+G61+G69+G70</f>
        <v>115188</v>
      </c>
      <c r="H71" s="532">
        <f>H59+H60+H61+H69+H70</f>
        <v>102765</v>
      </c>
    </row>
    <row r="72" spans="1:13">
      <c r="A72" s="74" t="s">
        <v>244</v>
      </c>
      <c r="B72" s="76" t="s">
        <v>245</v>
      </c>
      <c r="C72" s="160">
        <v>919</v>
      </c>
      <c r="D72" s="160">
        <v>984</v>
      </c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7</v>
      </c>
      <c r="D73" s="160">
        <v>2420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60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322</v>
      </c>
      <c r="D75" s="160">
        <v>314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58350</v>
      </c>
      <c r="D76" s="532">
        <f>SUM(D68:D75)</f>
        <v>65821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115188</v>
      </c>
      <c r="H79" s="534">
        <f>H71+H73+H75+H77</f>
        <v>102765</v>
      </c>
    </row>
    <row r="80" spans="1:13">
      <c r="A80" s="74" t="s">
        <v>263</v>
      </c>
      <c r="B80" s="76" t="s">
        <v>264</v>
      </c>
      <c r="C80" s="160"/>
      <c r="D80" s="159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16</v>
      </c>
      <c r="D88" s="160">
        <v>7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573</v>
      </c>
      <c r="D89" s="160">
        <v>389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589</v>
      </c>
      <c r="D92" s="532">
        <f>SUM(D88:D91)</f>
        <v>396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30</v>
      </c>
      <c r="D93" s="424">
        <v>4817</v>
      </c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63417</v>
      </c>
      <c r="D94" s="536">
        <f>D65+D76+D85+D92+D93</f>
        <v>75484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228244</v>
      </c>
      <c r="D95" s="538">
        <f>D94+D56</f>
        <v>241872</v>
      </c>
      <c r="E95" s="191" t="s">
        <v>291</v>
      </c>
      <c r="F95" s="435" t="s">
        <v>292</v>
      </c>
      <c r="G95" s="537">
        <f>G37+G40+G56+G79</f>
        <v>228244</v>
      </c>
      <c r="H95" s="538">
        <f>H37+H40+H56+H79</f>
        <v>241872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3" t="s">
        <v>8</v>
      </c>
      <c r="B98" s="636">
        <f>pdeReportingDate</f>
        <v>45855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Симеон Николаев Чорбаджиев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9" t="str">
        <f>+Начална!B17</f>
        <v>инж.ЙОРДАН ВАСИЛЕВ ВАСИЛЕВ</v>
      </c>
      <c r="C103" s="635"/>
      <c r="D103" s="635"/>
      <c r="E103" s="635"/>
      <c r="M103" s="81"/>
    </row>
    <row r="104" spans="1:13" ht="21.75" customHeight="1">
      <c r="A104" s="615"/>
      <c r="B104" s="639" t="str">
        <f>+Начална!B18</f>
        <v>ИЗПЪЛНИТЕЛЕН ДИРЕКТОР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21:D22 C12:D19 C31:D31 C24:D27 C36:D39 C41:D4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75" zoomScaleNormal="70" zoomScaleSheetLayoutView="75" workbookViewId="0">
      <selection activeCell="B57" sqref="B57:E5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ТОПЛОФИКАЦИЯ-ПЛЕВЕН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114005624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>
        <v>57412</v>
      </c>
      <c r="D12" s="275">
        <v>42975</v>
      </c>
      <c r="E12" s="157" t="s">
        <v>304</v>
      </c>
      <c r="F12" s="202" t="s">
        <v>305</v>
      </c>
      <c r="G12" s="274">
        <v>66114</v>
      </c>
      <c r="H12" s="274">
        <v>93519</v>
      </c>
    </row>
    <row r="13" spans="1:9">
      <c r="A13" s="157" t="s">
        <v>306</v>
      </c>
      <c r="B13" s="155" t="s">
        <v>307</v>
      </c>
      <c r="C13" s="274">
        <v>9302</v>
      </c>
      <c r="D13" s="275">
        <v>9184</v>
      </c>
      <c r="E13" s="157" t="s">
        <v>308</v>
      </c>
      <c r="F13" s="202" t="s">
        <v>309</v>
      </c>
      <c r="G13" s="274">
        <v>11</v>
      </c>
      <c r="H13" s="274">
        <v>10</v>
      </c>
    </row>
    <row r="14" spans="1:9">
      <c r="A14" s="157" t="s">
        <v>310</v>
      </c>
      <c r="B14" s="155" t="s">
        <v>311</v>
      </c>
      <c r="C14" s="274">
        <v>2033</v>
      </c>
      <c r="D14" s="275">
        <v>1686</v>
      </c>
      <c r="E14" s="157" t="s">
        <v>312</v>
      </c>
      <c r="F14" s="202" t="s">
        <v>313</v>
      </c>
      <c r="G14" s="274">
        <v>445</v>
      </c>
      <c r="H14" s="274">
        <v>457</v>
      </c>
    </row>
    <row r="15" spans="1:9">
      <c r="A15" s="157" t="s">
        <v>314</v>
      </c>
      <c r="B15" s="155" t="s">
        <v>315</v>
      </c>
      <c r="C15" s="274">
        <v>3598</v>
      </c>
      <c r="D15" s="275">
        <v>3283</v>
      </c>
      <c r="E15" s="157" t="s">
        <v>98</v>
      </c>
      <c r="F15" s="202" t="s">
        <v>316</v>
      </c>
      <c r="G15" s="274">
        <v>193</v>
      </c>
      <c r="H15" s="274">
        <v>86</v>
      </c>
    </row>
    <row r="16" spans="1:9">
      <c r="A16" s="157" t="s">
        <v>317</v>
      </c>
      <c r="B16" s="155" t="s">
        <v>318</v>
      </c>
      <c r="C16" s="274">
        <v>624</v>
      </c>
      <c r="D16" s="275">
        <v>575</v>
      </c>
      <c r="E16" s="198" t="s">
        <v>71</v>
      </c>
      <c r="F16" s="224" t="s">
        <v>319</v>
      </c>
      <c r="G16" s="558">
        <f>SUM(G12:G15)</f>
        <v>66763</v>
      </c>
      <c r="H16" s="559">
        <f>SUM(H12:H15)</f>
        <v>94072</v>
      </c>
    </row>
    <row r="17" spans="1:8" ht="31.5">
      <c r="A17" s="157" t="s">
        <v>320</v>
      </c>
      <c r="B17" s="155" t="s">
        <v>321</v>
      </c>
      <c r="C17" s="274">
        <v>9</v>
      </c>
      <c r="D17" s="275">
        <v>18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4">
        <v>-8</v>
      </c>
      <c r="D18" s="275">
        <v>-68</v>
      </c>
      <c r="E18" s="196" t="s">
        <v>324</v>
      </c>
      <c r="F18" s="200" t="s">
        <v>325</v>
      </c>
      <c r="G18" s="567">
        <v>90</v>
      </c>
      <c r="H18" s="568"/>
    </row>
    <row r="19" spans="1:8">
      <c r="A19" s="157" t="s">
        <v>326</v>
      </c>
      <c r="B19" s="155" t="s">
        <v>327</v>
      </c>
      <c r="C19" s="274">
        <v>16651</v>
      </c>
      <c r="D19" s="275">
        <v>14544</v>
      </c>
      <c r="E19" s="157" t="s">
        <v>328</v>
      </c>
      <c r="F19" s="199" t="s">
        <v>329</v>
      </c>
      <c r="G19" s="274"/>
      <c r="H19" s="275"/>
    </row>
    <row r="20" spans="1:8">
      <c r="A20" s="197" t="s">
        <v>330</v>
      </c>
      <c r="B20" s="155" t="s">
        <v>331</v>
      </c>
      <c r="C20" s="274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89621</v>
      </c>
      <c r="D22" s="559">
        <f>SUM(D12:D18)+D19</f>
        <v>72197</v>
      </c>
      <c r="E22" s="157" t="s">
        <v>336</v>
      </c>
      <c r="F22" s="199" t="s">
        <v>337</v>
      </c>
      <c r="G22" s="274"/>
      <c r="H22" s="275">
        <v>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4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4"/>
      <c r="H24" s="275"/>
    </row>
    <row r="25" spans="1:8" ht="31.5">
      <c r="A25" s="157" t="s">
        <v>343</v>
      </c>
      <c r="B25" s="199" t="s">
        <v>344</v>
      </c>
      <c r="C25" s="274">
        <v>2294</v>
      </c>
      <c r="D25" s="275">
        <v>1062</v>
      </c>
      <c r="E25" s="157" t="s">
        <v>345</v>
      </c>
      <c r="F25" s="199" t="s">
        <v>346</v>
      </c>
      <c r="G25" s="274"/>
      <c r="H25" s="275"/>
    </row>
    <row r="26" spans="1:8" ht="31.5">
      <c r="A26" s="157" t="s">
        <v>347</v>
      </c>
      <c r="B26" s="199" t="s">
        <v>348</v>
      </c>
      <c r="C26" s="274"/>
      <c r="D26" s="275"/>
      <c r="E26" s="157" t="s">
        <v>349</v>
      </c>
      <c r="F26" s="199" t="s">
        <v>350</v>
      </c>
      <c r="G26" s="274"/>
      <c r="H26" s="275"/>
    </row>
    <row r="27" spans="1:8" ht="31.5">
      <c r="A27" s="157" t="s">
        <v>351</v>
      </c>
      <c r="B27" s="199" t="s">
        <v>352</v>
      </c>
      <c r="C27" s="274">
        <v>6</v>
      </c>
      <c r="D27" s="275">
        <v>8</v>
      </c>
      <c r="E27" s="198" t="s">
        <v>123</v>
      </c>
      <c r="F27" s="200" t="s">
        <v>353</v>
      </c>
      <c r="G27" s="558">
        <f>SUM(G22:G26)</f>
        <v>0</v>
      </c>
      <c r="H27" s="559">
        <f>SUM(H22:H26)</f>
        <v>6</v>
      </c>
    </row>
    <row r="28" spans="1:8">
      <c r="A28" s="157" t="s">
        <v>98</v>
      </c>
      <c r="B28" s="199" t="s">
        <v>354</v>
      </c>
      <c r="C28" s="274">
        <v>12</v>
      </c>
      <c r="D28" s="275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2312</v>
      </c>
      <c r="D29" s="559">
        <f>SUM(D25:D28)</f>
        <v>1070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91933</v>
      </c>
      <c r="D31" s="214">
        <f>D29+D22</f>
        <v>73267</v>
      </c>
      <c r="E31" s="211" t="s">
        <v>358</v>
      </c>
      <c r="F31" s="226" t="s">
        <v>359</v>
      </c>
      <c r="G31" s="213">
        <f>G16+G18+G27</f>
        <v>66853</v>
      </c>
      <c r="H31" s="214">
        <f>H16+H18+H27</f>
        <v>94078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20811</v>
      </c>
      <c r="E33" s="195" t="s">
        <v>362</v>
      </c>
      <c r="F33" s="200" t="s">
        <v>363</v>
      </c>
      <c r="G33" s="558">
        <f>IF((C31-G31)&gt;0,C31-G31,0)</f>
        <v>25080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5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5"/>
    </row>
    <row r="36" spans="1:8" ht="16.5" thickBot="1">
      <c r="A36" s="218" t="s">
        <v>372</v>
      </c>
      <c r="B36" s="216" t="s">
        <v>373</v>
      </c>
      <c r="C36" s="564">
        <f>C31-C34+C35</f>
        <v>91933</v>
      </c>
      <c r="D36" s="565">
        <f>D31-D34+D35</f>
        <v>73267</v>
      </c>
      <c r="E36" s="222" t="s">
        <v>374</v>
      </c>
      <c r="F36" s="216" t="s">
        <v>375</v>
      </c>
      <c r="G36" s="227">
        <f>G35-G34+G31</f>
        <v>66853</v>
      </c>
      <c r="H36" s="228">
        <f>H35-H34+H31</f>
        <v>94078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20811</v>
      </c>
      <c r="E37" s="221" t="s">
        <v>378</v>
      </c>
      <c r="F37" s="226" t="s">
        <v>379</v>
      </c>
      <c r="G37" s="213">
        <f>IF((C36-G36)&gt;0,C36-G36,0)</f>
        <v>25080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4"/>
      <c r="D40" s="275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20811</v>
      </c>
      <c r="E42" s="207" t="s">
        <v>390</v>
      </c>
      <c r="F42" s="158" t="s">
        <v>391</v>
      </c>
      <c r="G42" s="203">
        <f>IF(G37&gt;0,IF(C38+G37&lt;0,0,C38+G37),IF(C37-C38&lt;0,C38-C37,0))</f>
        <v>25080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20811</v>
      </c>
      <c r="E44" s="222" t="s">
        <v>397</v>
      </c>
      <c r="F44" s="229" t="s">
        <v>398</v>
      </c>
      <c r="G44" s="227">
        <f>IF(C42=0,IF(G42-G43&gt;0,G42-G43+C43,0),IF(C42-C43&lt;0,C43-C42+G43,0))</f>
        <v>25080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91933</v>
      </c>
      <c r="D45" s="561">
        <f>D36+D38+D42</f>
        <v>94078</v>
      </c>
      <c r="E45" s="230" t="s">
        <v>401</v>
      </c>
      <c r="F45" s="232" t="s">
        <v>402</v>
      </c>
      <c r="G45" s="560">
        <f>G42+G36</f>
        <v>91933</v>
      </c>
      <c r="H45" s="561">
        <f>H42+H36</f>
        <v>94078</v>
      </c>
    </row>
    <row r="46" spans="1:8">
      <c r="B46" s="504"/>
      <c r="C46" s="505"/>
      <c r="D46" s="505"/>
      <c r="E46" s="506"/>
      <c r="G46" s="505"/>
      <c r="H46" s="505"/>
    </row>
    <row r="47" spans="1:8">
      <c r="A47" s="640" t="s">
        <v>403</v>
      </c>
      <c r="B47" s="640"/>
      <c r="C47" s="640"/>
      <c r="D47" s="640"/>
      <c r="E47" s="640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3" t="s">
        <v>8</v>
      </c>
      <c r="B50" s="636">
        <f>pdeReportingDate</f>
        <v>45855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Симеон Николаев Чорбаджиев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9" t="str">
        <f>+Начална!B17</f>
        <v>инж.ЙОРДАН ВАСИЛЕВ ВАСИЛЕВ</v>
      </c>
      <c r="C55" s="635"/>
      <c r="D55" s="635"/>
      <c r="E55" s="635"/>
      <c r="F55" s="511"/>
      <c r="G55" s="38"/>
      <c r="H55" s="35"/>
    </row>
    <row r="56" spans="1:13" ht="15.75" customHeight="1">
      <c r="A56" s="615"/>
      <c r="B56" s="639" t="str">
        <f>+Начална!B18</f>
        <v>ИЗПЪЛНИТЕЛЕН ДИРЕКТОР</v>
      </c>
      <c r="C56" s="635"/>
      <c r="D56" s="635"/>
      <c r="E56" s="635"/>
      <c r="F56" s="511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5"/>
      <c r="B59" s="635"/>
      <c r="C59" s="635"/>
      <c r="D59" s="635"/>
      <c r="E59" s="635"/>
      <c r="F59" s="511"/>
      <c r="G59" s="38"/>
      <c r="H59" s="35"/>
    </row>
    <row r="60" spans="1:13">
      <c r="A60" s="615"/>
      <c r="B60" s="635"/>
      <c r="C60" s="635"/>
      <c r="D60" s="635"/>
      <c r="E60" s="635"/>
      <c r="F60" s="511"/>
      <c r="G60" s="38"/>
      <c r="H60" s="35"/>
    </row>
    <row r="61" spans="1:13">
      <c r="A61" s="615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43:H43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9" zoomScale="80" zoomScaleNormal="80" zoomScaleSheetLayoutView="80" workbookViewId="0">
      <selection activeCell="B61" sqref="B61:E6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ТОПЛОФИКАЦИЯ-ПЛЕВЕН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114005624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80750</v>
      </c>
      <c r="D11" s="160">
        <v>92435</v>
      </c>
    </row>
    <row r="12" spans="1:13">
      <c r="A12" s="237" t="s">
        <v>409</v>
      </c>
      <c r="B12" s="147" t="s">
        <v>410</v>
      </c>
      <c r="C12" s="160">
        <v>-74453</v>
      </c>
      <c r="D12" s="160">
        <v>-87689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-3515</v>
      </c>
      <c r="D14" s="160">
        <v>-2581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1504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-4</v>
      </c>
      <c r="D19" s="160">
        <v>-6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-547</v>
      </c>
      <c r="D20" s="160">
        <v>-493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3735</v>
      </c>
      <c r="D21" s="582">
        <f>SUM(D11:D20)</f>
        <v>1666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-273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-273</v>
      </c>
      <c r="D33" s="582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0</v>
      </c>
      <c r="D37" s="160">
        <v>185</v>
      </c>
    </row>
    <row r="38" spans="1:13">
      <c r="A38" s="237" t="s">
        <v>458</v>
      </c>
      <c r="B38" s="147" t="s">
        <v>459</v>
      </c>
      <c r="C38" s="160">
        <v>-2912</v>
      </c>
      <c r="D38" s="160">
        <v>-4716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-357</v>
      </c>
      <c r="D40" s="160">
        <v>-549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-3269</v>
      </c>
      <c r="D43" s="584">
        <f>SUM(D35:D42)</f>
        <v>-5080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193</v>
      </c>
      <c r="D44" s="266">
        <f>D43+D33+D21</f>
        <v>-3414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396</v>
      </c>
      <c r="D45" s="267">
        <v>5561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8">
        <f>C45+C44</f>
        <v>589</v>
      </c>
      <c r="D46" s="269">
        <f>D45+D44</f>
        <v>2147</v>
      </c>
      <c r="G46" s="148"/>
      <c r="H46" s="148"/>
    </row>
    <row r="47" spans="1:13">
      <c r="A47" s="262" t="s">
        <v>476</v>
      </c>
      <c r="B47" s="270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45855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Симеон Николаев Чорбаджиев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9" t="str">
        <f>+Начална!B17</f>
        <v>инж.ЙОРДАН ВАСИЛЕВ ВАСИЛЕВ</v>
      </c>
      <c r="C59" s="635"/>
      <c r="D59" s="635"/>
      <c r="E59" s="635"/>
      <c r="F59" s="511"/>
      <c r="G59" s="38"/>
      <c r="H59" s="35"/>
    </row>
    <row r="60" spans="1:13">
      <c r="A60" s="615"/>
      <c r="B60" s="639" t="str">
        <f>+Начална!B18</f>
        <v>ИЗПЪЛНИТЕЛЕН ДИРЕКТОР</v>
      </c>
      <c r="C60" s="635"/>
      <c r="D60" s="635"/>
      <c r="E60" s="635"/>
      <c r="F60" s="511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5"/>
      <c r="B63" s="635"/>
      <c r="C63" s="635"/>
      <c r="D63" s="635"/>
      <c r="E63" s="635"/>
      <c r="F63" s="511"/>
      <c r="G63" s="38"/>
      <c r="H63" s="35"/>
    </row>
    <row r="64" spans="1:13">
      <c r="A64" s="615"/>
      <c r="B64" s="635"/>
      <c r="C64" s="635"/>
      <c r="D64" s="635"/>
      <c r="E64" s="635"/>
      <c r="F64" s="511"/>
      <c r="G64" s="38"/>
      <c r="H64" s="35"/>
    </row>
    <row r="65" spans="1:8">
      <c r="A65" s="615"/>
      <c r="B65" s="635"/>
      <c r="C65" s="635"/>
      <c r="D65" s="635"/>
      <c r="E65" s="635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" zoomScale="80" zoomScaleNormal="100" zoomScaleSheetLayoutView="80" workbookViewId="0">
      <selection activeCell="B45" sqref="B45:E45"/>
    </sheetView>
  </sheetViews>
  <sheetFormatPr defaultColWidth="9.28515625" defaultRowHeight="15.75"/>
  <cols>
    <col min="1" max="1" width="47.14062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3.2851562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ТОПЛОФИКАЦИЯ-ПЛЕВЕН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114005624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46" t="s">
        <v>484</v>
      </c>
      <c r="B8" s="649" t="s">
        <v>485</v>
      </c>
      <c r="C8" s="642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2" t="s">
        <v>489</v>
      </c>
      <c r="L8" s="642" t="s">
        <v>490</v>
      </c>
      <c r="M8" s="471"/>
      <c r="N8" s="472"/>
    </row>
    <row r="9" spans="1:14" s="473" customFormat="1" ht="47.25">
      <c r="A9" s="647"/>
      <c r="B9" s="650"/>
      <c r="C9" s="643"/>
      <c r="D9" s="645" t="s">
        <v>491</v>
      </c>
      <c r="E9" s="645" t="s">
        <v>492</v>
      </c>
      <c r="F9" s="475" t="s">
        <v>493</v>
      </c>
      <c r="G9" s="475"/>
      <c r="H9" s="475"/>
      <c r="I9" s="652" t="s">
        <v>494</v>
      </c>
      <c r="J9" s="652" t="s">
        <v>495</v>
      </c>
      <c r="K9" s="643"/>
      <c r="L9" s="643"/>
      <c r="M9" s="476" t="s">
        <v>496</v>
      </c>
      <c r="N9" s="472"/>
    </row>
    <row r="10" spans="1:14" s="473" customFormat="1" ht="31.5">
      <c r="A10" s="648"/>
      <c r="B10" s="651"/>
      <c r="C10" s="644"/>
      <c r="D10" s="645"/>
      <c r="E10" s="645"/>
      <c r="F10" s="474" t="s">
        <v>497</v>
      </c>
      <c r="G10" s="474" t="s">
        <v>498</v>
      </c>
      <c r="H10" s="474" t="s">
        <v>499</v>
      </c>
      <c r="I10" s="644"/>
      <c r="J10" s="644"/>
      <c r="K10" s="644"/>
      <c r="L10" s="644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20"/>
    </row>
    <row r="13" spans="1:14">
      <c r="A13" s="486" t="s">
        <v>502</v>
      </c>
      <c r="B13" s="487" t="s">
        <v>503</v>
      </c>
      <c r="C13" s="518">
        <f>'1-Баланс'!H18</f>
        <v>20512</v>
      </c>
      <c r="D13" s="518">
        <f>'1-Баланс'!H20</f>
        <v>268</v>
      </c>
      <c r="E13" s="518">
        <f>'1-Баланс'!H21</f>
        <v>60303</v>
      </c>
      <c r="F13" s="518">
        <f>'1-Баланс'!H23</f>
        <v>2051</v>
      </c>
      <c r="G13" s="518">
        <f>'1-Баланс'!H24</f>
        <v>0</v>
      </c>
      <c r="H13" s="519">
        <v>9145</v>
      </c>
      <c r="I13" s="518">
        <f>'1-Баланс'!H29+'1-Баланс'!H32</f>
        <v>14608</v>
      </c>
      <c r="J13" s="518">
        <f>'1-Баланс'!H30+'1-Баланс'!H33</f>
        <v>-47435</v>
      </c>
      <c r="K13" s="519"/>
      <c r="L13" s="518">
        <f>SUM(C13:K13)</f>
        <v>59452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20512</v>
      </c>
      <c r="D17" s="518">
        <f t="shared" ref="D17:M17" si="2">D13+D14</f>
        <v>268</v>
      </c>
      <c r="E17" s="518">
        <f t="shared" si="2"/>
        <v>60303</v>
      </c>
      <c r="F17" s="518">
        <f t="shared" si="2"/>
        <v>2051</v>
      </c>
      <c r="G17" s="518">
        <f t="shared" si="2"/>
        <v>0</v>
      </c>
      <c r="H17" s="518">
        <f t="shared" si="2"/>
        <v>9145</v>
      </c>
      <c r="I17" s="518">
        <f t="shared" si="2"/>
        <v>14608</v>
      </c>
      <c r="J17" s="518">
        <f t="shared" si="2"/>
        <v>-47435</v>
      </c>
      <c r="K17" s="518">
        <f t="shared" si="2"/>
        <v>0</v>
      </c>
      <c r="L17" s="518">
        <f t="shared" si="1"/>
        <v>59452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-25080</v>
      </c>
      <c r="K18" s="519"/>
      <c r="L18" s="518">
        <f t="shared" si="1"/>
        <v>-25080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>
        <v>-7868</v>
      </c>
      <c r="J22" s="274">
        <v>7868</v>
      </c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>
        <v>-1</v>
      </c>
      <c r="F30" s="274"/>
      <c r="G30" s="274"/>
      <c r="H30" s="274"/>
      <c r="I30" s="274"/>
      <c r="J30" s="274"/>
      <c r="K30" s="274"/>
      <c r="L30" s="518">
        <f t="shared" si="1"/>
        <v>-1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20512</v>
      </c>
      <c r="D31" s="518">
        <f t="shared" ref="D31:M31" si="6">D19+D22+D23+D26+D30+D29+D17+D18</f>
        <v>268</v>
      </c>
      <c r="E31" s="518">
        <f t="shared" si="6"/>
        <v>60302</v>
      </c>
      <c r="F31" s="518">
        <f t="shared" si="6"/>
        <v>2051</v>
      </c>
      <c r="G31" s="518">
        <f t="shared" si="6"/>
        <v>0</v>
      </c>
      <c r="H31" s="518">
        <f t="shared" si="6"/>
        <v>9145</v>
      </c>
      <c r="I31" s="518">
        <f t="shared" si="6"/>
        <v>6740</v>
      </c>
      <c r="J31" s="518">
        <f t="shared" si="6"/>
        <v>-64647</v>
      </c>
      <c r="K31" s="518">
        <f t="shared" si="6"/>
        <v>0</v>
      </c>
      <c r="L31" s="518">
        <f t="shared" si="1"/>
        <v>34371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20512</v>
      </c>
      <c r="D34" s="521">
        <f t="shared" si="7"/>
        <v>268</v>
      </c>
      <c r="E34" s="521">
        <f t="shared" si="7"/>
        <v>60302</v>
      </c>
      <c r="F34" s="521">
        <f t="shared" si="7"/>
        <v>2051</v>
      </c>
      <c r="G34" s="521">
        <f t="shared" si="7"/>
        <v>0</v>
      </c>
      <c r="H34" s="521">
        <f t="shared" si="7"/>
        <v>9145</v>
      </c>
      <c r="I34" s="521">
        <f t="shared" si="7"/>
        <v>6740</v>
      </c>
      <c r="J34" s="521">
        <f t="shared" si="7"/>
        <v>-64647</v>
      </c>
      <c r="K34" s="521">
        <f t="shared" si="7"/>
        <v>0</v>
      </c>
      <c r="L34" s="521">
        <f t="shared" si="1"/>
        <v>34371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3" t="s">
        <v>8</v>
      </c>
      <c r="B38" s="636">
        <f>pdeReportingDate</f>
        <v>45855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Симеон Николаев Чорбаджиев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9" t="str">
        <f>+Начална!B17</f>
        <v>инж.ЙОРДАН ВАСИЛЕВ ВАСИЛЕВ</v>
      </c>
      <c r="C43" s="635"/>
      <c r="D43" s="635"/>
      <c r="E43" s="635"/>
      <c r="F43" s="511"/>
      <c r="G43" s="38"/>
      <c r="H43" s="35"/>
    </row>
    <row r="44" spans="1:13">
      <c r="A44" s="615"/>
      <c r="B44" s="639" t="str">
        <f>+Начална!B18</f>
        <v>ИЗПЪЛНИТЕЛЕН ДИРЕКТОР</v>
      </c>
      <c r="C44" s="635"/>
      <c r="D44" s="635"/>
      <c r="E44" s="635"/>
      <c r="F44" s="511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5"/>
      <c r="B47" s="635"/>
      <c r="C47" s="635"/>
      <c r="D47" s="635"/>
      <c r="E47" s="635"/>
      <c r="F47" s="511"/>
      <c r="G47" s="38"/>
      <c r="H47" s="35"/>
    </row>
    <row r="48" spans="1:13">
      <c r="A48" s="615"/>
      <c r="B48" s="635"/>
      <c r="C48" s="635"/>
      <c r="D48" s="635"/>
      <c r="E48" s="635"/>
      <c r="F48" s="511"/>
      <c r="G48" s="38"/>
      <c r="H48" s="35"/>
    </row>
    <row r="49" spans="1:8">
      <c r="A49" s="615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D12" sqref="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ТОПЛОФИКАЦИЯ-ПЛЕВЕН АД</v>
      </c>
      <c r="B3" s="49"/>
      <c r="C3" s="16"/>
      <c r="D3" s="19"/>
    </row>
    <row r="4" spans="1:7">
      <c r="A4" s="62" t="str">
        <f>CONCATENATE("ЕИК по БУЛСТАТ: ", pdeBulstat)</f>
        <v>ЕИК по БУЛСТАТ: 114005624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 t="s">
        <v>1003</v>
      </c>
      <c r="B12" s="600"/>
      <c r="C12" s="77">
        <v>80743</v>
      </c>
      <c r="D12" s="77">
        <v>81.38</v>
      </c>
      <c r="E12" s="77"/>
      <c r="F12" s="416">
        <f>C12-E12</f>
        <v>80743</v>
      </c>
      <c r="G12" s="620"/>
    </row>
    <row r="13" spans="1:7">
      <c r="A13" s="599">
        <v>2</v>
      </c>
      <c r="B13" s="600"/>
      <c r="C13" s="77"/>
      <c r="D13" s="77"/>
      <c r="E13" s="77"/>
      <c r="F13" s="416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6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6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6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6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6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6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6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6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6">
        <f t="shared" si="0"/>
        <v>0</v>
      </c>
      <c r="G22" s="620"/>
    </row>
    <row r="23" spans="1:8">
      <c r="A23" s="599">
        <v>12</v>
      </c>
      <c r="B23" s="600"/>
      <c r="C23" s="77"/>
      <c r="D23" s="77"/>
      <c r="E23" s="77"/>
      <c r="F23" s="416">
        <f t="shared" si="0"/>
        <v>0</v>
      </c>
      <c r="H23" s="620"/>
    </row>
    <row r="24" spans="1:8">
      <c r="A24" s="599">
        <v>13</v>
      </c>
      <c r="B24" s="600"/>
      <c r="C24" s="77"/>
      <c r="D24" s="77"/>
      <c r="E24" s="77"/>
      <c r="F24" s="416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6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80743</v>
      </c>
      <c r="D27" s="418"/>
      <c r="E27" s="418">
        <f>SUM(E12:E26)</f>
        <v>0</v>
      </c>
      <c r="F27" s="418">
        <f>SUM(F12:F26)</f>
        <v>80743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f>C29-E29</f>
        <v>0</v>
      </c>
    </row>
    <row r="30" spans="1:8">
      <c r="A30" s="599">
        <v>2</v>
      </c>
      <c r="B30" s="600"/>
      <c r="C30" s="77"/>
      <c r="D30" s="77"/>
      <c r="E30" s="77"/>
      <c r="F30" s="416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6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6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6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6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6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6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6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6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6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6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6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6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f>C46-E46</f>
        <v>0</v>
      </c>
    </row>
    <row r="47" spans="1:6">
      <c r="A47" s="599">
        <v>2</v>
      </c>
      <c r="B47" s="600"/>
      <c r="C47" s="77"/>
      <c r="D47" s="77"/>
      <c r="E47" s="77"/>
      <c r="F47" s="416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6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6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6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6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6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6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6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6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6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6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6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6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7"/>
      <c r="D63" s="77"/>
      <c r="E63" s="77"/>
      <c r="F63" s="416">
        <f>C63-E63</f>
        <v>0</v>
      </c>
    </row>
    <row r="64" spans="1:6">
      <c r="A64" s="599">
        <v>2</v>
      </c>
      <c r="B64" s="600"/>
      <c r="C64" s="77"/>
      <c r="D64" s="77"/>
      <c r="E64" s="77"/>
      <c r="F64" s="416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6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6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6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6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6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6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6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6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6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6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6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6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80743</v>
      </c>
      <c r="D79" s="418"/>
      <c r="E79" s="418">
        <f>E78+E61+E44+E27</f>
        <v>0</v>
      </c>
      <c r="F79" s="418">
        <f>F78+F61+F44+F27</f>
        <v>80743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f>C82-E82</f>
        <v>0</v>
      </c>
    </row>
    <row r="83" spans="1:6">
      <c r="A83" s="599">
        <v>2</v>
      </c>
      <c r="B83" s="600"/>
      <c r="C83" s="77"/>
      <c r="D83" s="77"/>
      <c r="E83" s="77"/>
      <c r="F83" s="416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6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6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6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6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6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6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6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6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6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6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6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6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6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6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6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6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6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6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6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6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6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6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6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6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6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6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6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6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6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6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6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6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6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6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6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6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6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6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6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6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6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6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6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6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6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6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6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6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6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6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6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3" t="s">
        <v>8</v>
      </c>
      <c r="B151" s="636">
        <f>pdeReportingDate</f>
        <v>45855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Симеон Николаев Чорбаджиев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9" t="str">
        <f>+Начална!B17</f>
        <v>инж.ЙОРДАН ВАСИЛЕВ ВАСИЛЕВ</v>
      </c>
      <c r="C156" s="635"/>
      <c r="D156" s="635"/>
      <c r="E156" s="635"/>
      <c r="F156" s="511"/>
      <c r="G156" s="38"/>
      <c r="H156" s="35"/>
    </row>
    <row r="157" spans="1:8">
      <c r="A157" s="615"/>
      <c r="B157" s="639" t="str">
        <f>+Начална!B18</f>
        <v>ИЗПЪЛНИТЕЛЕН ДИРЕКТОР</v>
      </c>
      <c r="C157" s="635"/>
      <c r="D157" s="635"/>
      <c r="E157" s="635"/>
      <c r="F157" s="511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5"/>
      <c r="B160" s="635"/>
      <c r="C160" s="635"/>
      <c r="D160" s="635"/>
      <c r="E160" s="635"/>
      <c r="F160" s="511"/>
      <c r="G160" s="38"/>
      <c r="H160" s="35"/>
    </row>
    <row r="161" spans="1:8">
      <c r="A161" s="615"/>
      <c r="B161" s="635"/>
      <c r="C161" s="635"/>
      <c r="D161" s="635"/>
      <c r="E161" s="635"/>
      <c r="F161" s="511"/>
      <c r="G161" s="38"/>
      <c r="H161" s="35"/>
    </row>
    <row r="162" spans="1:8">
      <c r="A162" s="615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E40" sqref="E4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ТОПЛОФИКАЦИЯ-ПЛЕВЕН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114005624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3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20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>
        <v>2075</v>
      </c>
      <c r="E11" s="286"/>
      <c r="F11" s="286"/>
      <c r="G11" s="282">
        <f>D11+E11-F11</f>
        <v>2075</v>
      </c>
      <c r="H11" s="286"/>
      <c r="I11" s="286"/>
      <c r="J11" s="282">
        <f>G11+H11-I11</f>
        <v>2075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2075</v>
      </c>
    </row>
    <row r="12" spans="1:19">
      <c r="A12" s="295" t="s">
        <v>595</v>
      </c>
      <c r="B12" s="279" t="s">
        <v>596</v>
      </c>
      <c r="C12" s="126" t="s">
        <v>597</v>
      </c>
      <c r="D12" s="286">
        <v>5138</v>
      </c>
      <c r="E12" s="286"/>
      <c r="F12" s="286"/>
      <c r="G12" s="282">
        <f t="shared" ref="G12:G42" si="2">D12+E12-F12</f>
        <v>5138</v>
      </c>
      <c r="H12" s="286"/>
      <c r="I12" s="286"/>
      <c r="J12" s="282">
        <f t="shared" ref="J12:J42" si="3">G12+H12-I12</f>
        <v>5138</v>
      </c>
      <c r="K12" s="286">
        <v>658</v>
      </c>
      <c r="L12" s="286">
        <v>67</v>
      </c>
      <c r="M12" s="286"/>
      <c r="N12" s="282">
        <f t="shared" ref="N12:N42" si="4">K12+L12-M12</f>
        <v>725</v>
      </c>
      <c r="O12" s="286"/>
      <c r="P12" s="286"/>
      <c r="Q12" s="282">
        <f t="shared" si="0"/>
        <v>725</v>
      </c>
      <c r="R12" s="296">
        <f t="shared" si="1"/>
        <v>4413</v>
      </c>
    </row>
    <row r="13" spans="1:19">
      <c r="A13" s="295" t="s">
        <v>598</v>
      </c>
      <c r="B13" s="279" t="s">
        <v>599</v>
      </c>
      <c r="C13" s="126" t="s">
        <v>600</v>
      </c>
      <c r="D13" s="286">
        <v>41906</v>
      </c>
      <c r="E13" s="286">
        <v>1653</v>
      </c>
      <c r="F13" s="286"/>
      <c r="G13" s="282">
        <f t="shared" si="2"/>
        <v>43559</v>
      </c>
      <c r="H13" s="286"/>
      <c r="I13" s="286"/>
      <c r="J13" s="282">
        <f t="shared" si="3"/>
        <v>43559</v>
      </c>
      <c r="K13" s="286">
        <v>1648</v>
      </c>
      <c r="L13" s="286">
        <v>1935</v>
      </c>
      <c r="M13" s="286"/>
      <c r="N13" s="282">
        <f t="shared" si="4"/>
        <v>3583</v>
      </c>
      <c r="O13" s="286"/>
      <c r="P13" s="286"/>
      <c r="Q13" s="282">
        <f t="shared" si="0"/>
        <v>3583</v>
      </c>
      <c r="R13" s="296">
        <f t="shared" si="1"/>
        <v>39976</v>
      </c>
    </row>
    <row r="14" spans="1:19">
      <c r="A14" s="295" t="s">
        <v>601</v>
      </c>
      <c r="B14" s="279" t="s">
        <v>602</v>
      </c>
      <c r="C14" s="126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6" t="s">
        <v>606</v>
      </c>
      <c r="D15" s="286">
        <v>604</v>
      </c>
      <c r="E15" s="286">
        <v>113</v>
      </c>
      <c r="F15" s="286"/>
      <c r="G15" s="282">
        <f t="shared" si="2"/>
        <v>717</v>
      </c>
      <c r="H15" s="286"/>
      <c r="I15" s="286"/>
      <c r="J15" s="282">
        <f t="shared" si="3"/>
        <v>717</v>
      </c>
      <c r="K15" s="286">
        <v>462</v>
      </c>
      <c r="L15" s="286">
        <v>18</v>
      </c>
      <c r="M15" s="286"/>
      <c r="N15" s="282">
        <f t="shared" si="4"/>
        <v>480</v>
      </c>
      <c r="O15" s="286"/>
      <c r="P15" s="286"/>
      <c r="Q15" s="282">
        <f t="shared" si="0"/>
        <v>480</v>
      </c>
      <c r="R15" s="296">
        <f t="shared" si="1"/>
        <v>237</v>
      </c>
    </row>
    <row r="16" spans="1:19">
      <c r="A16" s="317" t="s">
        <v>607</v>
      </c>
      <c r="B16" s="279" t="s">
        <v>608</v>
      </c>
      <c r="C16" s="126" t="s">
        <v>609</v>
      </c>
      <c r="D16" s="286">
        <v>142</v>
      </c>
      <c r="E16" s="286">
        <v>4</v>
      </c>
      <c r="F16" s="286"/>
      <c r="G16" s="282">
        <f t="shared" si="2"/>
        <v>146</v>
      </c>
      <c r="H16" s="286"/>
      <c r="I16" s="286"/>
      <c r="J16" s="282">
        <f t="shared" si="3"/>
        <v>146</v>
      </c>
      <c r="K16" s="286">
        <v>109</v>
      </c>
      <c r="L16" s="286">
        <v>3</v>
      </c>
      <c r="M16" s="286"/>
      <c r="N16" s="282">
        <f t="shared" si="4"/>
        <v>112</v>
      </c>
      <c r="O16" s="286"/>
      <c r="P16" s="286"/>
      <c r="Q16" s="282">
        <f t="shared" si="0"/>
        <v>112</v>
      </c>
      <c r="R16" s="296">
        <f t="shared" si="1"/>
        <v>34</v>
      </c>
    </row>
    <row r="17" spans="1:18" ht="31.5">
      <c r="A17" s="295" t="s">
        <v>610</v>
      </c>
      <c r="B17" s="128" t="s">
        <v>611</v>
      </c>
      <c r="C17" s="127" t="s">
        <v>612</v>
      </c>
      <c r="D17" s="286">
        <v>1620</v>
      </c>
      <c r="E17" s="286">
        <v>472</v>
      </c>
      <c r="F17" s="286">
        <v>1770</v>
      </c>
      <c r="G17" s="282">
        <f t="shared" si="2"/>
        <v>322</v>
      </c>
      <c r="H17" s="286"/>
      <c r="I17" s="286"/>
      <c r="J17" s="282">
        <f t="shared" si="3"/>
        <v>322</v>
      </c>
      <c r="K17" s="286"/>
      <c r="L17" s="623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322</v>
      </c>
    </row>
    <row r="18" spans="1:18">
      <c r="A18" s="295" t="s">
        <v>613</v>
      </c>
      <c r="B18" s="128" t="s">
        <v>614</v>
      </c>
      <c r="C18" s="126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51485</v>
      </c>
      <c r="E19" s="287">
        <f>SUM(E11:E18)</f>
        <v>2242</v>
      </c>
      <c r="F19" s="287">
        <f>SUM(F11:F18)</f>
        <v>1770</v>
      </c>
      <c r="G19" s="282">
        <f t="shared" si="2"/>
        <v>51957</v>
      </c>
      <c r="H19" s="287">
        <f>SUM(H11:H18)</f>
        <v>0</v>
      </c>
      <c r="I19" s="287">
        <f>SUM(I11:I18)</f>
        <v>0</v>
      </c>
      <c r="J19" s="282">
        <f t="shared" si="3"/>
        <v>51957</v>
      </c>
      <c r="K19" s="287">
        <f>SUM(K11:K18)</f>
        <v>2877</v>
      </c>
      <c r="L19" s="287">
        <f>SUM(L11:L18)</f>
        <v>2023</v>
      </c>
      <c r="M19" s="287">
        <f>SUM(M11:M18)</f>
        <v>0</v>
      </c>
      <c r="N19" s="282">
        <f t="shared" si="4"/>
        <v>4900</v>
      </c>
      <c r="O19" s="287">
        <f>SUM(O11:O18)</f>
        <v>0</v>
      </c>
      <c r="P19" s="287">
        <f>SUM(P11:P18)</f>
        <v>0</v>
      </c>
      <c r="Q19" s="282">
        <f t="shared" si="0"/>
        <v>4900</v>
      </c>
      <c r="R19" s="296">
        <f t="shared" si="1"/>
        <v>47057</v>
      </c>
    </row>
    <row r="20" spans="1:18">
      <c r="A20" s="297" t="s">
        <v>617</v>
      </c>
      <c r="B20" s="281" t="s">
        <v>618</v>
      </c>
      <c r="C20" s="129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>
        <v>98</v>
      </c>
      <c r="E24" s="286"/>
      <c r="F24" s="286"/>
      <c r="G24" s="282">
        <f t="shared" si="2"/>
        <v>98</v>
      </c>
      <c r="H24" s="286"/>
      <c r="I24" s="286"/>
      <c r="J24" s="282">
        <f t="shared" si="3"/>
        <v>98</v>
      </c>
      <c r="K24" s="286">
        <v>38</v>
      </c>
      <c r="L24" s="286">
        <v>10</v>
      </c>
      <c r="M24" s="286"/>
      <c r="N24" s="282">
        <f t="shared" si="4"/>
        <v>48</v>
      </c>
      <c r="O24" s="286"/>
      <c r="P24" s="286"/>
      <c r="Q24" s="282">
        <f t="shared" si="0"/>
        <v>48</v>
      </c>
      <c r="R24" s="296">
        <f t="shared" si="1"/>
        <v>50</v>
      </c>
    </row>
    <row r="25" spans="1:18">
      <c r="A25" s="295" t="s">
        <v>595</v>
      </c>
      <c r="B25" s="279" t="s">
        <v>627</v>
      </c>
      <c r="C25" s="126" t="s">
        <v>628</v>
      </c>
      <c r="D25" s="286">
        <v>273</v>
      </c>
      <c r="E25" s="286"/>
      <c r="F25" s="286"/>
      <c r="G25" s="282">
        <f t="shared" si="2"/>
        <v>273</v>
      </c>
      <c r="H25" s="286"/>
      <c r="I25" s="286"/>
      <c r="J25" s="282">
        <f t="shared" si="3"/>
        <v>273</v>
      </c>
      <c r="K25" s="286">
        <v>273</v>
      </c>
      <c r="L25" s="286"/>
      <c r="M25" s="286"/>
      <c r="N25" s="282">
        <f t="shared" si="4"/>
        <v>273</v>
      </c>
      <c r="O25" s="286"/>
      <c r="P25" s="286"/>
      <c r="Q25" s="282">
        <f t="shared" si="0"/>
        <v>273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562</v>
      </c>
      <c r="C28" s="131" t="s">
        <v>632</v>
      </c>
      <c r="D28" s="289">
        <f>SUM(D24:D27)</f>
        <v>371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371</v>
      </c>
      <c r="H28" s="289">
        <f t="shared" si="5"/>
        <v>0</v>
      </c>
      <c r="I28" s="289">
        <f t="shared" si="5"/>
        <v>0</v>
      </c>
      <c r="J28" s="290">
        <f t="shared" si="3"/>
        <v>371</v>
      </c>
      <c r="K28" s="289">
        <f t="shared" si="5"/>
        <v>311</v>
      </c>
      <c r="L28" s="289">
        <f t="shared" si="5"/>
        <v>10</v>
      </c>
      <c r="M28" s="289">
        <f t="shared" si="5"/>
        <v>0</v>
      </c>
      <c r="N28" s="290">
        <f t="shared" si="4"/>
        <v>321</v>
      </c>
      <c r="O28" s="289">
        <f t="shared" si="5"/>
        <v>0</v>
      </c>
      <c r="P28" s="289">
        <f t="shared" si="5"/>
        <v>0</v>
      </c>
      <c r="Q28" s="290">
        <f t="shared" si="0"/>
        <v>321</v>
      </c>
      <c r="R28" s="299">
        <f t="shared" si="1"/>
        <v>50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80743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80743</v>
      </c>
      <c r="H30" s="292">
        <f t="shared" si="6"/>
        <v>0</v>
      </c>
      <c r="I30" s="292">
        <f t="shared" si="6"/>
        <v>0</v>
      </c>
      <c r="J30" s="292">
        <f t="shared" si="3"/>
        <v>80743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80743</v>
      </c>
    </row>
    <row r="31" spans="1:18">
      <c r="A31" s="295"/>
      <c r="B31" s="279" t="s">
        <v>127</v>
      </c>
      <c r="C31" s="126" t="s">
        <v>637</v>
      </c>
      <c r="D31" s="286">
        <v>80743</v>
      </c>
      <c r="E31" s="286"/>
      <c r="F31" s="286"/>
      <c r="G31" s="282">
        <f t="shared" si="2"/>
        <v>80743</v>
      </c>
      <c r="H31" s="286"/>
      <c r="I31" s="286"/>
      <c r="J31" s="282">
        <f t="shared" si="3"/>
        <v>80743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80743</v>
      </c>
    </row>
    <row r="32" spans="1:18">
      <c r="A32" s="295"/>
      <c r="B32" s="279" t="s">
        <v>129</v>
      </c>
      <c r="C32" s="126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911</v>
      </c>
      <c r="E40" s="286"/>
      <c r="F40" s="286"/>
      <c r="G40" s="282">
        <f t="shared" si="2"/>
        <v>911</v>
      </c>
      <c r="H40" s="286"/>
      <c r="I40" s="286"/>
      <c r="J40" s="282">
        <f t="shared" si="3"/>
        <v>911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911</v>
      </c>
    </row>
    <row r="41" spans="1:18">
      <c r="A41" s="295"/>
      <c r="B41" s="280" t="s">
        <v>651</v>
      </c>
      <c r="C41" s="129" t="s">
        <v>652</v>
      </c>
      <c r="D41" s="287">
        <f>D30+D35+D40</f>
        <v>81654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81654</v>
      </c>
      <c r="H41" s="287">
        <f t="shared" si="10"/>
        <v>0</v>
      </c>
      <c r="I41" s="287">
        <f t="shared" si="10"/>
        <v>0</v>
      </c>
      <c r="J41" s="282">
        <f t="shared" si="3"/>
        <v>81654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81654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133510</v>
      </c>
      <c r="E43" s="305">
        <f>E19+E20+E22+E28+E41+E42</f>
        <v>2242</v>
      </c>
      <c r="F43" s="305">
        <f t="shared" ref="F43:R43" si="11">F19+F20+F22+F28+F41+F42</f>
        <v>1770</v>
      </c>
      <c r="G43" s="305">
        <f t="shared" si="11"/>
        <v>133982</v>
      </c>
      <c r="H43" s="305">
        <f t="shared" si="11"/>
        <v>0</v>
      </c>
      <c r="I43" s="305">
        <f t="shared" si="11"/>
        <v>0</v>
      </c>
      <c r="J43" s="305">
        <f t="shared" si="11"/>
        <v>133982</v>
      </c>
      <c r="K43" s="305">
        <f t="shared" si="11"/>
        <v>3188</v>
      </c>
      <c r="L43" s="305">
        <f t="shared" si="11"/>
        <v>2033</v>
      </c>
      <c r="M43" s="305">
        <f t="shared" si="11"/>
        <v>0</v>
      </c>
      <c r="N43" s="305">
        <f t="shared" si="11"/>
        <v>5221</v>
      </c>
      <c r="O43" s="305">
        <f t="shared" si="11"/>
        <v>0</v>
      </c>
      <c r="P43" s="305">
        <f t="shared" si="11"/>
        <v>0</v>
      </c>
      <c r="Q43" s="305">
        <f t="shared" si="11"/>
        <v>5221</v>
      </c>
      <c r="R43" s="306">
        <f t="shared" si="11"/>
        <v>128761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3" t="s">
        <v>8</v>
      </c>
      <c r="C46" s="636">
        <f>pdeReportingDate</f>
        <v>45855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Симеон Николаев Чорбаджиев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9" t="str">
        <f>+Начална!B17</f>
        <v>инж.ЙОРДАН ВАСИЛЕВ ВАСИЛЕВ</v>
      </c>
      <c r="D51" s="635"/>
      <c r="E51" s="635"/>
      <c r="F51" s="635"/>
      <c r="G51" s="511"/>
      <c r="H51" s="38"/>
      <c r="I51" s="35"/>
    </row>
    <row r="52" spans="2:9">
      <c r="B52" s="615"/>
      <c r="C52" s="639" t="str">
        <f>+Начална!B18</f>
        <v>ИЗПЪЛНИТЕЛЕН ДИРЕКТОР</v>
      </c>
      <c r="D52" s="635"/>
      <c r="E52" s="635"/>
      <c r="F52" s="635"/>
      <c r="G52" s="511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5"/>
      <c r="C55" s="635"/>
      <c r="D55" s="635"/>
      <c r="E55" s="635"/>
      <c r="F55" s="635"/>
      <c r="G55" s="511"/>
      <c r="H55" s="38"/>
      <c r="I55" s="35"/>
    </row>
    <row r="56" spans="2:9">
      <c r="B56" s="615"/>
      <c r="C56" s="635"/>
      <c r="D56" s="635"/>
      <c r="E56" s="635"/>
      <c r="F56" s="635"/>
      <c r="G56" s="511"/>
      <c r="H56" s="38"/>
      <c r="I56" s="35"/>
    </row>
    <row r="57" spans="2:9">
      <c r="B57" s="615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B113" sqref="B113:F11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ТОПЛОФИКАЦИЯ-ПЛЕВЕН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114005624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1" t="s">
        <v>662</v>
      </c>
      <c r="E8" s="322"/>
      <c r="F8" s="105"/>
    </row>
    <row r="9" spans="1:8" s="93" customFormat="1">
      <c r="A9" s="667"/>
      <c r="B9" s="669"/>
      <c r="C9" s="665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20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32722</v>
      </c>
      <c r="D18" s="318">
        <f>+D19+D20</f>
        <v>0</v>
      </c>
      <c r="E18" s="325">
        <f t="shared" si="0"/>
        <v>32722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>
        <v>32722</v>
      </c>
      <c r="D20" s="324"/>
      <c r="E20" s="325">
        <f t="shared" si="0"/>
        <v>32722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32722</v>
      </c>
      <c r="D21" s="387">
        <f>D13+D17+D18</f>
        <v>0</v>
      </c>
      <c r="E21" s="388">
        <f>E13+E17+E18</f>
        <v>32722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>
        <v>3344</v>
      </c>
      <c r="D23" s="390"/>
      <c r="E23" s="389">
        <f t="shared" si="0"/>
        <v>3344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/>
      <c r="D29" s="324"/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>
        <v>57102</v>
      </c>
      <c r="D30" s="324">
        <v>57102</v>
      </c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/>
      <c r="D31" s="324"/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/>
      <c r="D32" s="324"/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324">
        <v>919</v>
      </c>
      <c r="D33" s="324">
        <v>919</v>
      </c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7</v>
      </c>
      <c r="D35" s="318">
        <f>SUM(D36:D39)</f>
        <v>7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>
        <v>7</v>
      </c>
      <c r="D37" s="324">
        <v>7</v>
      </c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322</v>
      </c>
      <c r="D40" s="318">
        <f>SUM(D41:D44)</f>
        <v>322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322</v>
      </c>
      <c r="D44" s="324">
        <v>322</v>
      </c>
      <c r="E44" s="325">
        <f t="shared" si="0"/>
        <v>0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58350</v>
      </c>
      <c r="D45" s="385">
        <f>D26+D30+D31+D33+D32+D34+D35+D40</f>
        <v>58350</v>
      </c>
      <c r="E45" s="386">
        <f>E26+E30+E31+E33+E32+E34+E35+E40</f>
        <v>0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94416</v>
      </c>
      <c r="D46" s="391">
        <f>D45+D23+D21+D11</f>
        <v>58350</v>
      </c>
      <c r="E46" s="392">
        <f>E45+E23+E21+E11</f>
        <v>36066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1" t="s">
        <v>733</v>
      </c>
      <c r="E50" s="321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14184</v>
      </c>
      <c r="D54" s="113">
        <f>SUM(D55:D57)</f>
        <v>0</v>
      </c>
      <c r="E54" s="111">
        <f>C54-D54</f>
        <v>14184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>
        <v>14184</v>
      </c>
      <c r="D57" s="160"/>
      <c r="E57" s="111">
        <f t="shared" si="1"/>
        <v>14184</v>
      </c>
      <c r="F57" s="159"/>
    </row>
    <row r="58" spans="1:6" ht="31.5">
      <c r="A58" s="326" t="s">
        <v>743</v>
      </c>
      <c r="B58" s="112" t="s">
        <v>744</v>
      </c>
      <c r="C58" s="113">
        <f>C59+C61</f>
        <v>5570</v>
      </c>
      <c r="D58" s="113">
        <f>D59+D61</f>
        <v>0</v>
      </c>
      <c r="E58" s="111">
        <f t="shared" si="1"/>
        <v>5570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5570</v>
      </c>
      <c r="D59" s="160"/>
      <c r="E59" s="111">
        <f t="shared" si="1"/>
        <v>5570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>
        <v>54759</v>
      </c>
      <c r="D64" s="160"/>
      <c r="E64" s="111">
        <f t="shared" si="1"/>
        <v>54759</v>
      </c>
      <c r="F64" s="159"/>
    </row>
    <row r="65" spans="1:6">
      <c r="A65" s="326" t="s">
        <v>754</v>
      </c>
      <c r="B65" s="112" t="s">
        <v>755</v>
      </c>
      <c r="C65" s="160">
        <v>3500</v>
      </c>
      <c r="D65" s="160"/>
      <c r="E65" s="111">
        <f t="shared" si="1"/>
        <v>3500</v>
      </c>
      <c r="F65" s="159"/>
    </row>
    <row r="66" spans="1:6">
      <c r="A66" s="326" t="s">
        <v>756</v>
      </c>
      <c r="B66" s="112" t="s">
        <v>757</v>
      </c>
      <c r="C66" s="160">
        <v>672</v>
      </c>
      <c r="D66" s="160"/>
      <c r="E66" s="111">
        <f t="shared" si="1"/>
        <v>672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760</v>
      </c>
      <c r="B68" s="340" t="s">
        <v>761</v>
      </c>
      <c r="C68" s="383">
        <f>C54+C58+C63+C64+C65+C66</f>
        <v>78685</v>
      </c>
      <c r="D68" s="383">
        <f>D54+D58+D63+D64+D65+D66</f>
        <v>0</v>
      </c>
      <c r="E68" s="381">
        <f t="shared" si="1"/>
        <v>78685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115188</v>
      </c>
      <c r="D87" s="111">
        <f>SUM(D88:D92)+D96</f>
        <v>115188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v>41987</v>
      </c>
      <c r="D88" s="160">
        <v>41987</v>
      </c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72297</v>
      </c>
      <c r="D89" s="160">
        <v>72297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>
        <v>583</v>
      </c>
      <c r="D91" s="160">
        <v>583</v>
      </c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f>SUM(C93:C95)</f>
        <v>149</v>
      </c>
      <c r="D92" s="113">
        <f>SUM(D93:D95)</f>
        <v>149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149</v>
      </c>
      <c r="D95" s="160">
        <v>149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172</v>
      </c>
      <c r="D96" s="160">
        <v>172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9" t="s">
        <v>811</v>
      </c>
      <c r="B98" s="340" t="s">
        <v>812</v>
      </c>
      <c r="C98" s="381">
        <f>C87+C82+C77+C73+C97</f>
        <v>115188</v>
      </c>
      <c r="D98" s="381">
        <f>D87+D82+D77+D73+D97</f>
        <v>115188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193873</v>
      </c>
      <c r="D99" s="375">
        <f>D98+D70+D68</f>
        <v>115188</v>
      </c>
      <c r="E99" s="375">
        <f>E98+E70+E68</f>
        <v>78685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6">
        <f>pdeReportingDate</f>
        <v>45855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Симеон Николаев Чорбаджиев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ТОПЛОФИКАЦИЯ-ПЛЕВЕН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114005624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20"/>
    </row>
    <row r="13" spans="1:22">
      <c r="A13" s="395" t="s">
        <v>842</v>
      </c>
      <c r="B13" s="97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858991</v>
      </c>
      <c r="D17" s="396"/>
      <c r="E17" s="396"/>
      <c r="F17" s="396">
        <v>911</v>
      </c>
      <c r="G17" s="396"/>
      <c r="H17" s="396"/>
      <c r="I17" s="397">
        <f t="shared" si="0"/>
        <v>911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858991</v>
      </c>
      <c r="D18" s="403">
        <f t="shared" si="1"/>
        <v>0</v>
      </c>
      <c r="E18" s="403">
        <f t="shared" si="1"/>
        <v>0</v>
      </c>
      <c r="F18" s="403">
        <f t="shared" si="1"/>
        <v>911</v>
      </c>
      <c r="G18" s="403">
        <f t="shared" si="1"/>
        <v>0</v>
      </c>
      <c r="H18" s="403">
        <f t="shared" si="1"/>
        <v>0</v>
      </c>
      <c r="I18" s="404">
        <f t="shared" si="0"/>
        <v>911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3" t="s">
        <v>8</v>
      </c>
      <c r="B31" s="636">
        <f>pdeReportingDate</f>
        <v>45855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Симеон Николаев Чорбаджиев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4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5"/>
      <c r="B36" s="639" t="str">
        <f>+Начална!B17</f>
        <v>инж.ЙОРДАН ВАСИЛЕВ ВАСИЛЕВ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9" t="str">
        <f>+Начална!B18</f>
        <v>ИЗПЪЛНИТЕЛЕН ДИРЕКТОР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2025-07-21T10:21:55Z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